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 ТОР" sheetId="8" r:id="rId1"/>
    <sheet name="2Э" sheetId="7" r:id="rId2"/>
    <sheet name="2СВ" sheetId="6" r:id="rId3"/>
    <sheet name="2ОДЛ" sheetId="5" r:id="rId4"/>
    <sheet name="2 МЕХ" sheetId="4" r:id="rId5"/>
    <sheet name="2 ИС" sheetId="3" r:id="rId6"/>
  </sheets>
  <definedNames>
    <definedName name="_xlnm._FilterDatabase" localSheetId="0" hidden="1">'2 ТОР'!#REF!</definedName>
  </definedNames>
  <calcPr calcId="124519" refMode="R1C1"/>
</workbook>
</file>

<file path=xl/calcChain.xml><?xml version="1.0" encoding="utf-8"?>
<calcChain xmlns="http://schemas.openxmlformats.org/spreadsheetml/2006/main">
  <c r="AW9" i="8"/>
  <c r="BE9" s="1"/>
  <c r="W11"/>
  <c r="AW11"/>
  <c r="BE11"/>
  <c r="W13"/>
  <c r="AW13"/>
  <c r="BE13" s="1"/>
  <c r="V15"/>
  <c r="BE17"/>
  <c r="W19"/>
  <c r="AW19"/>
  <c r="BE19"/>
  <c r="W21"/>
  <c r="AW21"/>
  <c r="BE21" s="1"/>
  <c r="W23"/>
  <c r="AW23"/>
  <c r="BE23"/>
  <c r="W25"/>
  <c r="BE25"/>
  <c r="W27"/>
  <c r="AW27"/>
  <c r="BE27" s="1"/>
  <c r="W29"/>
  <c r="AW29"/>
  <c r="BE29"/>
  <c r="AW31"/>
  <c r="AW32"/>
  <c r="AW33"/>
  <c r="BE33"/>
  <c r="AW34"/>
  <c r="Y35"/>
  <c r="Z35"/>
  <c r="AA35"/>
  <c r="AB35"/>
  <c r="AC35"/>
  <c r="AD35"/>
  <c r="AE35"/>
  <c r="AF35"/>
  <c r="AG35"/>
  <c r="AH35"/>
  <c r="AJ35"/>
  <c r="AK35"/>
  <c r="AL35"/>
  <c r="AM35"/>
  <c r="AN35"/>
  <c r="AO35"/>
  <c r="AP35"/>
  <c r="AQ35"/>
  <c r="AR35"/>
  <c r="AS35"/>
  <c r="AW35"/>
  <c r="BE35" s="1"/>
  <c r="BE36" s="1"/>
  <c r="Y36"/>
  <c r="Z36"/>
  <c r="AA36"/>
  <c r="AB36"/>
  <c r="AC36"/>
  <c r="AD36"/>
  <c r="AE36"/>
  <c r="AF36"/>
  <c r="AG36"/>
  <c r="AH36"/>
  <c r="AJ36"/>
  <c r="AK36"/>
  <c r="AL36"/>
  <c r="AM36"/>
  <c r="AN36"/>
  <c r="AO36"/>
  <c r="AP36"/>
  <c r="AQ36"/>
  <c r="AR36"/>
  <c r="AS36"/>
  <c r="AW36"/>
  <c r="AW37"/>
  <c r="BE37" s="1"/>
  <c r="BE38" s="1"/>
  <c r="AW38"/>
  <c r="AW39"/>
  <c r="BE39" s="1"/>
  <c r="BE40" s="1"/>
  <c r="AW40"/>
  <c r="AW41"/>
  <c r="BE41" s="1"/>
  <c r="BE42" s="1"/>
  <c r="AW42"/>
  <c r="AW43"/>
  <c r="BE43" s="1"/>
  <c r="BF44" s="1"/>
  <c r="E45"/>
  <c r="F45"/>
  <c r="G45"/>
  <c r="H45"/>
  <c r="I45"/>
  <c r="J45"/>
  <c r="K45"/>
  <c r="L45"/>
  <c r="M45"/>
  <c r="N45"/>
  <c r="O45"/>
  <c r="P45"/>
  <c r="Q45"/>
  <c r="R45"/>
  <c r="S45"/>
  <c r="T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W46"/>
  <c r="AW46"/>
  <c r="E47"/>
  <c r="F47"/>
  <c r="G47"/>
  <c r="H47"/>
  <c r="I47"/>
  <c r="J47"/>
  <c r="K47"/>
  <c r="L47"/>
  <c r="M47"/>
  <c r="N47"/>
  <c r="O47"/>
  <c r="P47"/>
  <c r="Q47"/>
  <c r="R47"/>
  <c r="S47"/>
  <c r="T47"/>
  <c r="W47" s="1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W47"/>
  <c r="BE47"/>
  <c r="W7" i="7"/>
  <c r="BE7" s="1"/>
  <c r="W9"/>
  <c r="W11"/>
  <c r="AX11"/>
  <c r="W12"/>
  <c r="W13"/>
  <c r="AX13"/>
  <c r="BE13"/>
  <c r="W15"/>
  <c r="AX15"/>
  <c r="W16"/>
  <c r="AX16"/>
  <c r="W17"/>
  <c r="AX17"/>
  <c r="W18"/>
  <c r="W19"/>
  <c r="AX19"/>
  <c r="BE19"/>
  <c r="AX20"/>
  <c r="W21"/>
  <c r="AX21"/>
  <c r="BE21"/>
  <c r="W22"/>
  <c r="AX22"/>
  <c r="W23"/>
  <c r="AX23"/>
  <c r="BE23" s="1"/>
  <c r="W24"/>
  <c r="AX24"/>
  <c r="W25"/>
  <c r="AX25"/>
  <c r="BE25"/>
  <c r="W26"/>
  <c r="AX26"/>
  <c r="AX27"/>
  <c r="BE27"/>
  <c r="AX28"/>
  <c r="W29"/>
  <c r="AX29"/>
  <c r="BE29"/>
  <c r="AX30"/>
  <c r="W31"/>
  <c r="AX31"/>
  <c r="BE31"/>
  <c r="W32"/>
  <c r="AX32"/>
  <c r="W33"/>
  <c r="AX33"/>
  <c r="BE33" s="1"/>
  <c r="W34"/>
  <c r="AX34"/>
  <c r="W35"/>
  <c r="AX35"/>
  <c r="W36"/>
  <c r="AX36"/>
  <c r="E37"/>
  <c r="F37"/>
  <c r="G37"/>
  <c r="H37"/>
  <c r="I37"/>
  <c r="J37"/>
  <c r="K37"/>
  <c r="L37"/>
  <c r="M37"/>
  <c r="N37"/>
  <c r="O37"/>
  <c r="P37"/>
  <c r="Q37"/>
  <c r="R37"/>
  <c r="S37"/>
  <c r="T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X37"/>
  <c r="E38"/>
  <c r="F38"/>
  <c r="G38"/>
  <c r="H38"/>
  <c r="I38"/>
  <c r="J38"/>
  <c r="K38"/>
  <c r="L38"/>
  <c r="M38"/>
  <c r="N38"/>
  <c r="O38"/>
  <c r="P38"/>
  <c r="Q38"/>
  <c r="R38"/>
  <c r="S38"/>
  <c r="T38"/>
  <c r="U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X38"/>
  <c r="BF38"/>
  <c r="E39"/>
  <c r="F39"/>
  <c r="G39"/>
  <c r="H39"/>
  <c r="I39"/>
  <c r="J39"/>
  <c r="K39"/>
  <c r="L39"/>
  <c r="M39"/>
  <c r="N39"/>
  <c r="O39"/>
  <c r="P39"/>
  <c r="Q39"/>
  <c r="R39"/>
  <c r="S39"/>
  <c r="T39"/>
  <c r="U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X39"/>
  <c r="BF39" s="1"/>
  <c r="W11" i="6"/>
  <c r="W13"/>
  <c r="BE13"/>
  <c r="W15"/>
  <c r="AX15"/>
  <c r="BE15"/>
  <c r="W17"/>
  <c r="AX17"/>
  <c r="BE17" s="1"/>
  <c r="AX19"/>
  <c r="BE19" s="1"/>
  <c r="W21"/>
  <c r="BE21" s="1"/>
  <c r="AX25"/>
  <c r="W29"/>
  <c r="AX29"/>
  <c r="AX31"/>
  <c r="E33"/>
  <c r="F33"/>
  <c r="G33"/>
  <c r="H33"/>
  <c r="I33"/>
  <c r="J33"/>
  <c r="K33"/>
  <c r="L33"/>
  <c r="M33"/>
  <c r="N33"/>
  <c r="O33"/>
  <c r="P33"/>
  <c r="Q33"/>
  <c r="R33"/>
  <c r="S33"/>
  <c r="T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X33"/>
  <c r="BF33"/>
  <c r="E34"/>
  <c r="F34"/>
  <c r="G34"/>
  <c r="H34"/>
  <c r="I34"/>
  <c r="J34"/>
  <c r="K34"/>
  <c r="L34"/>
  <c r="M34"/>
  <c r="N34"/>
  <c r="O34"/>
  <c r="P34"/>
  <c r="Q34"/>
  <c r="R34"/>
  <c r="S34"/>
  <c r="T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E35"/>
  <c r="F35"/>
  <c r="G35"/>
  <c r="H35"/>
  <c r="I35"/>
  <c r="J35"/>
  <c r="K35"/>
  <c r="L35"/>
  <c r="M35"/>
  <c r="N35"/>
  <c r="O35"/>
  <c r="P35"/>
  <c r="Q35"/>
  <c r="R35"/>
  <c r="S35"/>
  <c r="T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W7" i="5"/>
  <c r="BE7"/>
  <c r="W9"/>
  <c r="AX9"/>
  <c r="BE9" s="1"/>
  <c r="W11"/>
  <c r="AX11"/>
  <c r="BE11" s="1"/>
  <c r="W13"/>
  <c r="AX13"/>
  <c r="BE13"/>
  <c r="W15"/>
  <c r="AX15"/>
  <c r="BE15" s="1"/>
  <c r="W17"/>
  <c r="BE17" s="1"/>
  <c r="W19"/>
  <c r="AX19"/>
  <c r="BE19"/>
  <c r="W21"/>
  <c r="AX21"/>
  <c r="BE21" s="1"/>
  <c r="W23"/>
  <c r="AX23"/>
  <c r="BE23"/>
  <c r="W25"/>
  <c r="AX25"/>
  <c r="BE25" s="1"/>
  <c r="W27"/>
  <c r="AX27"/>
  <c r="BE27"/>
  <c r="W29"/>
  <c r="AX29"/>
  <c r="BE29" s="1"/>
  <c r="AX31"/>
  <c r="BE31" s="1"/>
  <c r="W33"/>
  <c r="AX33"/>
  <c r="AX35"/>
  <c r="BE35" s="1"/>
  <c r="AX40"/>
  <c r="BE40" s="1"/>
  <c r="AX42"/>
  <c r="BE42" s="1"/>
  <c r="AX44"/>
  <c r="E46"/>
  <c r="F46"/>
  <c r="G46"/>
  <c r="H46"/>
  <c r="I46"/>
  <c r="J46"/>
  <c r="K46"/>
  <c r="L46"/>
  <c r="M46"/>
  <c r="N46"/>
  <c r="O46"/>
  <c r="P46"/>
  <c r="Q46"/>
  <c r="R46"/>
  <c r="S46"/>
  <c r="T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X46"/>
  <c r="BF46"/>
  <c r="W8" i="4"/>
  <c r="BE8"/>
  <c r="W10"/>
  <c r="AX10"/>
  <c r="W12"/>
  <c r="AX12"/>
  <c r="AX14"/>
  <c r="W16"/>
  <c r="W18"/>
  <c r="W20"/>
  <c r="AX20"/>
  <c r="AX22"/>
  <c r="AX24"/>
  <c r="W26"/>
  <c r="W28"/>
  <c r="W30"/>
  <c r="AX30"/>
  <c r="W32"/>
  <c r="AX32"/>
  <c r="W34"/>
  <c r="AX36"/>
  <c r="BE36"/>
  <c r="AX38"/>
  <c r="AX40"/>
  <c r="E42"/>
  <c r="F42"/>
  <c r="G42"/>
  <c r="H42"/>
  <c r="I42"/>
  <c r="J42"/>
  <c r="K42"/>
  <c r="L42"/>
  <c r="M42"/>
  <c r="N42"/>
  <c r="O42"/>
  <c r="P42"/>
  <c r="Q42"/>
  <c r="R42"/>
  <c r="S42"/>
  <c r="T42"/>
  <c r="U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X42"/>
  <c r="BE42"/>
  <c r="BF42"/>
  <c r="U43"/>
  <c r="AT43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X44"/>
  <c r="BE37" i="7" l="1"/>
  <c r="BE33" i="6"/>
  <c r="BE46" i="5"/>
  <c r="AT43" i="3" l="1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Q44" s="1"/>
  <c r="AR42"/>
  <c r="AR44" s="1"/>
  <c r="AS42"/>
  <c r="AS44" s="1"/>
  <c r="AT42"/>
  <c r="AT44" s="1"/>
  <c r="X42"/>
  <c r="V26"/>
  <c r="U43"/>
  <c r="F42"/>
  <c r="G42"/>
  <c r="H42"/>
  <c r="I42"/>
  <c r="J42"/>
  <c r="K42"/>
  <c r="L42"/>
  <c r="M42"/>
  <c r="N42"/>
  <c r="O42"/>
  <c r="P42"/>
  <c r="Q42"/>
  <c r="R42"/>
  <c r="S42"/>
  <c r="T42"/>
  <c r="E42"/>
  <c r="AV40"/>
  <c r="AV38"/>
  <c r="AV36"/>
  <c r="AV34"/>
  <c r="BE32"/>
  <c r="AV32"/>
  <c r="V32"/>
  <c r="AV26"/>
  <c r="V30"/>
  <c r="V24"/>
  <c r="AV20"/>
  <c r="V20"/>
  <c r="AV18"/>
  <c r="V18"/>
  <c r="V14"/>
  <c r="T44" l="1"/>
  <c r="AO44"/>
  <c r="AM44"/>
  <c r="AK44"/>
  <c r="AI44"/>
  <c r="AG44"/>
  <c r="AE44"/>
  <c r="AC44"/>
  <c r="AA44"/>
  <c r="Y44"/>
  <c r="AP44"/>
  <c r="AN44"/>
  <c r="AL44"/>
  <c r="AJ44"/>
  <c r="AH44"/>
  <c r="AF44"/>
  <c r="AD44"/>
  <c r="AB44"/>
  <c r="Z44"/>
  <c r="X44"/>
  <c r="R44"/>
  <c r="P44"/>
  <c r="N44"/>
  <c r="L44"/>
  <c r="J44"/>
  <c r="H44"/>
  <c r="F44"/>
  <c r="S44"/>
  <c r="Q44"/>
  <c r="O44"/>
  <c r="M44"/>
  <c r="K44"/>
  <c r="I44"/>
  <c r="G44"/>
  <c r="E44"/>
  <c r="BF42"/>
  <c r="AV28"/>
  <c r="V28"/>
  <c r="AV22"/>
  <c r="V16"/>
  <c r="AV12"/>
  <c r="V12"/>
  <c r="V42" s="1"/>
  <c r="AV10"/>
  <c r="V10"/>
  <c r="BE10" s="1"/>
  <c r="V8"/>
  <c r="AV42" l="1"/>
  <c r="BE14"/>
  <c r="BE42" s="1"/>
</calcChain>
</file>

<file path=xl/sharedStrings.xml><?xml version="1.0" encoding="utf-8"?>
<sst xmlns="http://schemas.openxmlformats.org/spreadsheetml/2006/main" count="866" uniqueCount="240">
  <si>
    <t>Индекс</t>
  </si>
  <si>
    <t>Виды учебной нагрузки</t>
  </si>
  <si>
    <t>январь</t>
  </si>
  <si>
    <t>август</t>
  </si>
  <si>
    <t>Номера календарных недель</t>
  </si>
  <si>
    <t>История</t>
  </si>
  <si>
    <t>обяз. уч.</t>
  </si>
  <si>
    <t>сам. р. с.</t>
  </si>
  <si>
    <t>Физическая культура</t>
  </si>
  <si>
    <t>Всего час. в неделю обязательной учебной нагрузки</t>
  </si>
  <si>
    <t>Наименование циклов, разделов, дисциплин, профессиональных модулей, МДК, практик</t>
  </si>
  <si>
    <t>Июль</t>
  </si>
  <si>
    <t>Всего часов обяз.уч.</t>
  </si>
  <si>
    <t>Всего часов сам. раб.</t>
  </si>
  <si>
    <t>Порядковые номера  недель учебного года</t>
  </si>
  <si>
    <t>29дек.-4 янв.</t>
  </si>
  <si>
    <t>экзамены</t>
  </si>
  <si>
    <t>каникулы</t>
  </si>
  <si>
    <t>практика (УП/ПП)</t>
  </si>
  <si>
    <t>экзамен квалификационный</t>
  </si>
  <si>
    <t>дз</t>
  </si>
  <si>
    <t>з</t>
  </si>
  <si>
    <t>Теория вероятностей и математическая статистика</t>
  </si>
  <si>
    <t>экв</t>
  </si>
  <si>
    <t>Всего час. в неделю самост.</t>
  </si>
  <si>
    <t>Всего час. в неделю макс. нагрузки</t>
  </si>
  <si>
    <t>э</t>
  </si>
  <si>
    <t>01-07 сентября</t>
  </si>
  <si>
    <t>08-14 сентября</t>
  </si>
  <si>
    <t>15-19 сентября</t>
  </si>
  <si>
    <t>22-26 сентября</t>
  </si>
  <si>
    <t>29 сентября -5 окт.</t>
  </si>
  <si>
    <t>06-12 октября</t>
  </si>
  <si>
    <t>13-19 октября</t>
  </si>
  <si>
    <t>20-26 октября</t>
  </si>
  <si>
    <t>27 октября -2 нояб.</t>
  </si>
  <si>
    <t>03-09 ноября</t>
  </si>
  <si>
    <t>10-16 ноября</t>
  </si>
  <si>
    <t xml:space="preserve">17-23 ноября </t>
  </si>
  <si>
    <t>24-30 ноября</t>
  </si>
  <si>
    <t>01-07 декабря</t>
  </si>
  <si>
    <t>08-14 декабря</t>
  </si>
  <si>
    <t xml:space="preserve">22-28 декабря </t>
  </si>
  <si>
    <t>12-18 января</t>
  </si>
  <si>
    <t>19-25 января</t>
  </si>
  <si>
    <t>15-21 декабря</t>
  </si>
  <si>
    <t>26 янв.-2 февр.</t>
  </si>
  <si>
    <t>03-09 февраля</t>
  </si>
  <si>
    <t>10-16 февраля</t>
  </si>
  <si>
    <t>17-23 февраля</t>
  </si>
  <si>
    <t>24-01 марта</t>
  </si>
  <si>
    <t>02-08 марта</t>
  </si>
  <si>
    <t xml:space="preserve">09-15 марта </t>
  </si>
  <si>
    <t xml:space="preserve">16-22 марта </t>
  </si>
  <si>
    <t xml:space="preserve">23-29 марта </t>
  </si>
  <si>
    <t>30 марта - 05 апр</t>
  </si>
  <si>
    <t xml:space="preserve">06-12 апреля </t>
  </si>
  <si>
    <t>13-19 апреля</t>
  </si>
  <si>
    <t xml:space="preserve">20-26 апреля </t>
  </si>
  <si>
    <t>27 апр-03 мая</t>
  </si>
  <si>
    <t xml:space="preserve">04-10 мая </t>
  </si>
  <si>
    <t>11-17 мая</t>
  </si>
  <si>
    <t xml:space="preserve">18-24 мая </t>
  </si>
  <si>
    <t>25 -31 мая</t>
  </si>
  <si>
    <t xml:space="preserve">01-07 июня </t>
  </si>
  <si>
    <t xml:space="preserve">08-14 июня </t>
  </si>
  <si>
    <t xml:space="preserve">15-21 июня </t>
  </si>
  <si>
    <t xml:space="preserve">22-28 июня </t>
  </si>
  <si>
    <t>29 июн-06 июл</t>
  </si>
  <si>
    <t>Иностранный язык в ПД</t>
  </si>
  <si>
    <t>Дз</t>
  </si>
  <si>
    <t>Психология общения</t>
  </si>
  <si>
    <t>Русский язык и культура речи</t>
  </si>
  <si>
    <t>ДЗ</t>
  </si>
  <si>
    <t>Элементы высшей математики</t>
  </si>
  <si>
    <t>Элементы математической логики</t>
  </si>
  <si>
    <t>Операционные системы</t>
  </si>
  <si>
    <t>Архитектура компьютерных систем</t>
  </si>
  <si>
    <t>Информационные технологии</t>
  </si>
  <si>
    <t>Основы алгоритмизации и программирование</t>
  </si>
  <si>
    <t>БЖ</t>
  </si>
  <si>
    <t>Основы проектирования БД</t>
  </si>
  <si>
    <t>МДК 04.01</t>
  </si>
  <si>
    <t>МДК 04.02</t>
  </si>
  <si>
    <t>МДК 04.03</t>
  </si>
  <si>
    <t>18Э</t>
  </si>
  <si>
    <t>36Э</t>
  </si>
  <si>
    <t>2 ИС</t>
  </si>
  <si>
    <t>Всего час. в неделю максим. нагрузки</t>
  </si>
  <si>
    <t xml:space="preserve">МДК 01.02 </t>
  </si>
  <si>
    <t xml:space="preserve">МДК 01.01 </t>
  </si>
  <si>
    <t>ПМ 01</t>
  </si>
  <si>
    <t>Охрана труда и бережливое производство</t>
  </si>
  <si>
    <t>ОП.09</t>
  </si>
  <si>
    <t>Обработка металлов резанием, станки и инструменты</t>
  </si>
  <si>
    <t>ОП 08</t>
  </si>
  <si>
    <t>Э</t>
  </si>
  <si>
    <t>Технологическое оборудование</t>
  </si>
  <si>
    <t>ОП 06</t>
  </si>
  <si>
    <t>Электротехника и основы электроники</t>
  </si>
  <si>
    <t>ОП 05</t>
  </si>
  <si>
    <t>Материаловедение</t>
  </si>
  <si>
    <t>ОП 02</t>
  </si>
  <si>
    <t>Техническая механика</t>
  </si>
  <si>
    <t>ОП 03</t>
  </si>
  <si>
    <t>Компьютерная графика</t>
  </si>
  <si>
    <t>ОП.12</t>
  </si>
  <si>
    <t>Инженерная графика</t>
  </si>
  <si>
    <t>ОП 01</t>
  </si>
  <si>
    <t>Экологические основы природопользования</t>
  </si>
  <si>
    <t>ЕН.03</t>
  </si>
  <si>
    <t>Информатика</t>
  </si>
  <si>
    <t>ЕН 02</t>
  </si>
  <si>
    <t xml:space="preserve">Математика </t>
  </si>
  <si>
    <t>ЕН 01</t>
  </si>
  <si>
    <t>ОГСЭ 04</t>
  </si>
  <si>
    <t>ОГСЭ 03</t>
  </si>
  <si>
    <t>ОГСЭ 02</t>
  </si>
  <si>
    <t>2 МЕХ</t>
  </si>
  <si>
    <t>27 июл-2 авг.</t>
  </si>
  <si>
    <t>29 июн-5 июл</t>
  </si>
  <si>
    <t>июнь</t>
  </si>
  <si>
    <t>май</t>
  </si>
  <si>
    <t>27 апр-3 май</t>
  </si>
  <si>
    <t>апрель</t>
  </si>
  <si>
    <t>30 март-5 апр.</t>
  </si>
  <si>
    <t>март</t>
  </si>
  <si>
    <t>23 февр-1 март</t>
  </si>
  <si>
    <t>февраль</t>
  </si>
  <si>
    <t>26 янв.-1 февр.</t>
  </si>
  <si>
    <t>декабрь</t>
  </si>
  <si>
    <t>30 марта -5 апр</t>
  </si>
  <si>
    <t xml:space="preserve">23-29 м арта </t>
  </si>
  <si>
    <t>16-22 февраля</t>
  </si>
  <si>
    <t>09-15 февраля</t>
  </si>
  <si>
    <t>02-08 февраля</t>
  </si>
  <si>
    <t>27 янв.-1 февр.</t>
  </si>
  <si>
    <t>20-26 января</t>
  </si>
  <si>
    <t>13-19 января</t>
  </si>
  <si>
    <t>Экв</t>
  </si>
  <si>
    <t>12Э</t>
  </si>
  <si>
    <t>24э</t>
  </si>
  <si>
    <t>36э</t>
  </si>
  <si>
    <t>всего час. макс.нагрузки</t>
  </si>
  <si>
    <t>Всего час. в неделю самост. учебной нагрузки</t>
  </si>
  <si>
    <t>(подразделений)</t>
  </si>
  <si>
    <t>Опт-ция ресурсов орг-ций</t>
  </si>
  <si>
    <t>МДК.03.01</t>
  </si>
  <si>
    <t>Оценка рентабельности системы складирования и оптимизация внутрипроизводственных потоковых процессов</t>
  </si>
  <si>
    <t>МДК.02.02</t>
  </si>
  <si>
    <t>Основы управления логистическими процессами в закупках, производстве и распределении.</t>
  </si>
  <si>
    <t>МДК.02.01</t>
  </si>
  <si>
    <t>Производственная практика</t>
  </si>
  <si>
    <t>ПП.01</t>
  </si>
  <si>
    <t>Учебная практика</t>
  </si>
  <si>
    <t>УП.01</t>
  </si>
  <si>
    <t>Документационное обеспечение логистических процессов</t>
  </si>
  <si>
    <t>МДК.01.02</t>
  </si>
  <si>
    <t>Основы планирования и организации логистического процесса в организациях (подразделениях)</t>
  </si>
  <si>
    <t>МДК.01.01</t>
  </si>
  <si>
    <t>ОП.11</t>
  </si>
  <si>
    <t>Бухгалтерский учёт</t>
  </si>
  <si>
    <t>ОП.07</t>
  </si>
  <si>
    <t>Финансы, денежное обращение и кредит</t>
  </si>
  <si>
    <t>ОП.06</t>
  </si>
  <si>
    <t>Правовое обеспечение ПД</t>
  </si>
  <si>
    <t>ОП.05</t>
  </si>
  <si>
    <t xml:space="preserve">ДОУ </t>
  </si>
  <si>
    <t>ОП.04</t>
  </si>
  <si>
    <t>Менежмент</t>
  </si>
  <si>
    <t>ОП.03</t>
  </si>
  <si>
    <t>Статистика</t>
  </si>
  <si>
    <t>ОП.02</t>
  </si>
  <si>
    <t>Экономика организации</t>
  </si>
  <si>
    <t>ОП.01</t>
  </si>
  <si>
    <t>Информационные технологии в ПД</t>
  </si>
  <si>
    <t>ЕН.02</t>
  </si>
  <si>
    <t>Математика</t>
  </si>
  <si>
    <t>ЕН.01</t>
  </si>
  <si>
    <t>З</t>
  </si>
  <si>
    <t>ОГСЭ.04</t>
  </si>
  <si>
    <t>Иностранный язык</t>
  </si>
  <si>
    <t>ОГСЭ.03</t>
  </si>
  <si>
    <t>ОГСЭ.02</t>
  </si>
  <si>
    <t>28 июн-5 июл</t>
  </si>
  <si>
    <t xml:space="preserve">21-27 июня </t>
  </si>
  <si>
    <t xml:space="preserve">14-20 июня </t>
  </si>
  <si>
    <t xml:space="preserve">07-13 июня </t>
  </si>
  <si>
    <t xml:space="preserve">31-06июня </t>
  </si>
  <si>
    <t>24 -30 мая</t>
  </si>
  <si>
    <t xml:space="preserve">17-23 мая </t>
  </si>
  <si>
    <t>10-16 мая</t>
  </si>
  <si>
    <t xml:space="preserve">03-09 мая </t>
  </si>
  <si>
    <t>26 апр-02 мая</t>
  </si>
  <si>
    <t xml:space="preserve">19-25 апреля </t>
  </si>
  <si>
    <t>12-18 апреля</t>
  </si>
  <si>
    <t xml:space="preserve">05-11 апреля </t>
  </si>
  <si>
    <t>29 марта -4 апр</t>
  </si>
  <si>
    <t xml:space="preserve">22-28 м арта </t>
  </si>
  <si>
    <t xml:space="preserve">15-21 марта </t>
  </si>
  <si>
    <t xml:space="preserve">08-14 марта </t>
  </si>
  <si>
    <t>01-07 марта</t>
  </si>
  <si>
    <t>23-29 февраля</t>
  </si>
  <si>
    <t>МДК 03.03.Технология монтажа и обслуживания многоканальных телекоммуникационных систем и направляющих систем электросвязи</t>
  </si>
  <si>
    <t>МДК 03.01. Технология монтажа и обслуживания телекоммуникационных систем с коммутацией каналов</t>
  </si>
  <si>
    <t>ПМ.03</t>
  </si>
  <si>
    <t>Вычислительная техника</t>
  </si>
  <si>
    <t>Теория электросвязи</t>
  </si>
  <si>
    <t>Электрорадиоизмерения</t>
  </si>
  <si>
    <t xml:space="preserve">Основы телекоммуникаций </t>
  </si>
  <si>
    <t>Электронная техника</t>
  </si>
  <si>
    <t>Теория электрических цепей</t>
  </si>
  <si>
    <t>Компьетерное моделирование</t>
  </si>
  <si>
    <t>ГИА</t>
  </si>
  <si>
    <t>ПДП</t>
  </si>
  <si>
    <t>Всего час. в неделю самостоятельной нагрузки</t>
  </si>
  <si>
    <t>МДК.02.01. Монтаж эл.оборудования пром.и гражд.зданий</t>
  </si>
  <si>
    <t>ПМ.02</t>
  </si>
  <si>
    <t>МДК.01.02. Электрооборудование пром. и гр. зданий</t>
  </si>
  <si>
    <t>МДК.01.01. Электрические машины</t>
  </si>
  <si>
    <t>ПМ.01</t>
  </si>
  <si>
    <t>Электрические измерения</t>
  </si>
  <si>
    <t>Информационные технологии в проф.деятельности</t>
  </si>
  <si>
    <t>Основы электроники</t>
  </si>
  <si>
    <t>Электротехника</t>
  </si>
  <si>
    <t>ОДП/ЕН.01</t>
  </si>
  <si>
    <t>Иностранный язык в проф.деятельности</t>
  </si>
  <si>
    <t xml:space="preserve">2 - Э </t>
  </si>
  <si>
    <t>Техническое обслуживание и ремонт автомобильного транспорта</t>
  </si>
  <si>
    <t>МДК 01.02</t>
  </si>
  <si>
    <t>УП.05</t>
  </si>
  <si>
    <t>Наладка и эксплуатация гидравлических и пневматических устройств и систем</t>
  </si>
  <si>
    <t>МДК.05.02</t>
  </si>
  <si>
    <t>Устройство, наладка и монтаж смазочных систем</t>
  </si>
  <si>
    <t>МДК.05.01</t>
  </si>
  <si>
    <t>Организация и выполнение монтажа, наладки, испытаний устройст и приводов</t>
  </si>
  <si>
    <t>ПМ.05</t>
  </si>
  <si>
    <t>Устройство автомобилей</t>
  </si>
  <si>
    <t>Электротехника и электроника</t>
  </si>
  <si>
    <t>23.02.03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</si>
</sst>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C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rgb="FFFFC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rgb="FFFFC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C000"/>
      <name val="Arial Cyr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9" tint="0.59999389629810485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FF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6">
    <xf numFmtId="0" fontId="0" fillId="0" borderId="0" xfId="0"/>
    <xf numFmtId="0" fontId="3" fillId="0" borderId="3" xfId="0" applyFont="1" applyBorder="1" applyAlignment="1">
      <alignment textRotation="90"/>
    </xf>
    <xf numFmtId="0" fontId="3" fillId="0" borderId="3" xfId="0" applyFont="1" applyBorder="1" applyAlignment="1">
      <alignment textRotation="90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/>
    <xf numFmtId="0" fontId="2" fillId="5" borderId="3" xfId="0" applyFont="1" applyFill="1" applyBorder="1" applyAlignment="1">
      <alignment horizontal="center" wrapText="1"/>
    </xf>
    <xf numFmtId="0" fontId="1" fillId="0" borderId="0" xfId="0" applyFont="1"/>
    <xf numFmtId="0" fontId="6" fillId="0" borderId="3" xfId="0" applyFont="1" applyBorder="1" applyAlignment="1">
      <alignment horizontal="center"/>
    </xf>
    <xf numFmtId="0" fontId="1" fillId="0" borderId="3" xfId="0" applyFont="1" applyBorder="1"/>
    <xf numFmtId="0" fontId="3" fillId="0" borderId="3" xfId="0" applyFont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3" fillId="6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6" fillId="0" borderId="6" xfId="0" applyFont="1" applyBorder="1" applyAlignment="1"/>
    <xf numFmtId="0" fontId="9" fillId="0" borderId="3" xfId="0" applyFont="1" applyBorder="1"/>
    <xf numFmtId="0" fontId="2" fillId="0" borderId="3" xfId="0" applyFont="1" applyFill="1" applyBorder="1" applyAlignment="1">
      <alignment horizontal="center" vertical="center"/>
    </xf>
    <xf numFmtId="0" fontId="10" fillId="0" borderId="3" xfId="0" applyFont="1" applyBorder="1"/>
    <xf numFmtId="0" fontId="2" fillId="0" borderId="0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/>
    </xf>
    <xf numFmtId="0" fontId="11" fillId="0" borderId="0" xfId="0" applyFont="1" applyAlignment="1"/>
    <xf numFmtId="0" fontId="7" fillId="4" borderId="3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 vertical="center"/>
    </xf>
    <xf numFmtId="14" fontId="3" fillId="0" borderId="3" xfId="0" applyNumberFormat="1" applyFont="1" applyBorder="1" applyAlignment="1">
      <alignment textRotation="90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8" borderId="0" xfId="0" applyFont="1" applyFill="1"/>
    <xf numFmtId="0" fontId="1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textRotation="90" wrapText="1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textRotation="90" wrapText="1"/>
    </xf>
    <xf numFmtId="0" fontId="2" fillId="0" borderId="3" xfId="0" applyFont="1" applyBorder="1" applyAlignment="1">
      <alignment horizontal="left" textRotation="90" wrapText="1"/>
    </xf>
    <xf numFmtId="0" fontId="3" fillId="0" borderId="4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textRotation="90"/>
    </xf>
    <xf numFmtId="0" fontId="3" fillId="0" borderId="6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/>
    <xf numFmtId="0" fontId="15" fillId="0" borderId="0" xfId="0" applyFont="1" applyFill="1" applyBorder="1" applyAlignment="1">
      <alignment horizontal="center" wrapText="1"/>
    </xf>
    <xf numFmtId="0" fontId="16" fillId="0" borderId="0" xfId="0" applyFont="1"/>
    <xf numFmtId="0" fontId="16" fillId="0" borderId="0" xfId="0" applyFont="1" applyAlignment="1"/>
    <xf numFmtId="0" fontId="1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5" fillId="2" borderId="3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5" fillId="3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5" fillId="0" borderId="0" xfId="0" applyFont="1" applyFill="1" applyBorder="1"/>
    <xf numFmtId="0" fontId="15" fillId="2" borderId="3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18" fillId="0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6" fillId="5" borderId="3" xfId="0" applyFont="1" applyFill="1" applyBorder="1"/>
    <xf numFmtId="0" fontId="18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5" borderId="3" xfId="0" applyFont="1" applyFill="1" applyBorder="1" applyAlignment="1">
      <alignment horizontal="center" wrapText="1"/>
    </xf>
    <xf numFmtId="0" fontId="18" fillId="0" borderId="3" xfId="0" applyFont="1" applyBorder="1" applyAlignment="1">
      <alignment horizontal="center"/>
    </xf>
    <xf numFmtId="0" fontId="3" fillId="0" borderId="7" xfId="0" applyFont="1" applyBorder="1" applyAlignment="1">
      <alignment horizontal="left" vertical="justify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justify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justify" wrapText="1"/>
    </xf>
    <xf numFmtId="0" fontId="19" fillId="0" borderId="3" xfId="0" applyFont="1" applyBorder="1" applyAlignment="1">
      <alignment horizontal="center"/>
    </xf>
    <xf numFmtId="0" fontId="3" fillId="0" borderId="2" xfId="0" applyFont="1" applyFill="1" applyBorder="1" applyAlignment="1">
      <alignment horizontal="left" vertical="justify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justify" wrapText="1"/>
    </xf>
    <xf numFmtId="0" fontId="19" fillId="2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5" fillId="0" borderId="3" xfId="0" applyFont="1" applyBorder="1"/>
    <xf numFmtId="0" fontId="20" fillId="0" borderId="3" xfId="0" applyFont="1" applyBorder="1"/>
    <xf numFmtId="0" fontId="1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6" xfId="0" applyFont="1" applyBorder="1" applyAlignment="1">
      <alignment textRotation="90"/>
    </xf>
    <xf numFmtId="0" fontId="3" fillId="0" borderId="5" xfId="0" applyFont="1" applyBorder="1" applyAlignment="1">
      <alignment textRotation="90"/>
    </xf>
    <xf numFmtId="0" fontId="3" fillId="0" borderId="4" xfId="0" applyFont="1" applyBorder="1" applyAlignment="1">
      <alignment textRotation="90"/>
    </xf>
    <xf numFmtId="0" fontId="3" fillId="0" borderId="6" xfId="0" applyFont="1" applyBorder="1" applyAlignment="1">
      <alignment textRotation="90" wrapText="1"/>
    </xf>
    <xf numFmtId="0" fontId="3" fillId="0" borderId="5" xfId="0" applyFont="1" applyBorder="1" applyAlignment="1">
      <alignment textRotation="90" wrapText="1"/>
    </xf>
    <xf numFmtId="0" fontId="3" fillId="0" borderId="4" xfId="0" applyFont="1" applyBorder="1" applyAlignment="1">
      <alignment textRotation="90" wrapText="1"/>
    </xf>
    <xf numFmtId="0" fontId="3" fillId="0" borderId="2" xfId="0" applyFont="1" applyBorder="1" applyAlignment="1">
      <alignment horizontal="center" textRotation="90" wrapText="1"/>
    </xf>
    <xf numFmtId="0" fontId="4" fillId="0" borderId="0" xfId="0" applyFont="1" applyFill="1"/>
    <xf numFmtId="0" fontId="4" fillId="0" borderId="0" xfId="0" applyFont="1" applyAlignment="1">
      <alignment vertical="center"/>
    </xf>
    <xf numFmtId="0" fontId="19" fillId="0" borderId="0" xfId="0" applyFont="1"/>
    <xf numFmtId="0" fontId="1" fillId="4" borderId="3" xfId="0" applyFont="1" applyFill="1" applyBorder="1" applyAlignment="1">
      <alignment horizontal="center" wrapText="1"/>
    </xf>
    <xf numFmtId="0" fontId="19" fillId="0" borderId="3" xfId="0" applyFont="1" applyFill="1" applyBorder="1"/>
    <xf numFmtId="0" fontId="15" fillId="6" borderId="3" xfId="0" applyFont="1" applyFill="1" applyBorder="1" applyAlignment="1">
      <alignment horizontal="center" wrapText="1"/>
    </xf>
    <xf numFmtId="0" fontId="19" fillId="0" borderId="0" xfId="0" applyFont="1" applyFill="1"/>
    <xf numFmtId="0" fontId="19" fillId="0" borderId="0" xfId="0" applyFont="1" applyAlignment="1">
      <alignment vertical="center"/>
    </xf>
    <xf numFmtId="0" fontId="3" fillId="8" borderId="3" xfId="0" applyFont="1" applyFill="1" applyBorder="1" applyAlignment="1">
      <alignment horizont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/>
    <xf numFmtId="0" fontId="19" fillId="0" borderId="3" xfId="0" applyFont="1" applyBorder="1"/>
    <xf numFmtId="0" fontId="3" fillId="4" borderId="3" xfId="0" applyFont="1" applyFill="1" applyBorder="1" applyAlignment="1">
      <alignment horizontal="center" wrapText="1"/>
    </xf>
    <xf numFmtId="0" fontId="21" fillId="0" borderId="6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15" fillId="9" borderId="3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 wrapText="1"/>
    </xf>
    <xf numFmtId="0" fontId="22" fillId="5" borderId="3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24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wrapText="1"/>
    </xf>
    <xf numFmtId="0" fontId="24" fillId="0" borderId="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0" fontId="4" fillId="0" borderId="3" xfId="0" applyFont="1" applyFill="1" applyBorder="1"/>
    <xf numFmtId="0" fontId="24" fillId="0" borderId="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wrapText="1"/>
    </xf>
    <xf numFmtId="0" fontId="24" fillId="0" borderId="3" xfId="0" applyFont="1" applyBorder="1" applyAlignment="1">
      <alignment horizontal="left" wrapText="1"/>
    </xf>
    <xf numFmtId="0" fontId="15" fillId="5" borderId="3" xfId="0" applyFont="1" applyFill="1" applyBorder="1" applyAlignment="1">
      <alignment vertical="center" wrapText="1"/>
    </xf>
    <xf numFmtId="0" fontId="15" fillId="8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wrapText="1"/>
    </xf>
    <xf numFmtId="0" fontId="15" fillId="8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23" fillId="0" borderId="3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wrapText="1"/>
    </xf>
    <xf numFmtId="0" fontId="15" fillId="8" borderId="3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wrapText="1"/>
    </xf>
    <xf numFmtId="0" fontId="15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23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4" fillId="5" borderId="0" xfId="0" applyFont="1" applyFill="1"/>
    <xf numFmtId="0" fontId="3" fillId="0" borderId="7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6" fillId="0" borderId="0" xfId="0" applyFont="1" applyFill="1" applyBorder="1" applyAlignment="1"/>
    <xf numFmtId="0" fontId="16" fillId="0" borderId="0" xfId="0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0" fontId="4" fillId="3" borderId="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3" borderId="3" xfId="0" applyFont="1" applyFill="1" applyBorder="1" applyAlignment="1">
      <alignment horizontal="center" wrapText="1"/>
    </xf>
    <xf numFmtId="1" fontId="15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left" vertical="justify" wrapText="1"/>
    </xf>
    <xf numFmtId="0" fontId="3" fillId="0" borderId="14" xfId="0" applyFont="1" applyBorder="1" applyAlignment="1">
      <alignment horizontal="left" vertical="justify" wrapText="1"/>
    </xf>
    <xf numFmtId="0" fontId="3" fillId="0" borderId="15" xfId="0" applyFont="1" applyBorder="1" applyAlignment="1">
      <alignment horizontal="left" vertical="justify" wrapText="1"/>
    </xf>
    <xf numFmtId="0" fontId="3" fillId="0" borderId="13" xfId="0" applyFont="1" applyFill="1" applyBorder="1" applyAlignment="1">
      <alignment horizontal="left" vertical="justify" wrapText="1"/>
    </xf>
    <xf numFmtId="0" fontId="15" fillId="2" borderId="8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left" vertical="justify" wrapText="1"/>
    </xf>
    <xf numFmtId="0" fontId="15" fillId="3" borderId="3" xfId="0" applyFont="1" applyFill="1" applyBorder="1" applyAlignment="1">
      <alignment horizontal="center" wrapText="1"/>
    </xf>
    <xf numFmtId="0" fontId="19" fillId="2" borderId="3" xfId="0" applyFont="1" applyFill="1" applyBorder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2" borderId="0" xfId="0" applyFont="1" applyFill="1"/>
    <xf numFmtId="0" fontId="5" fillId="8" borderId="3" xfId="0" applyFont="1" applyFill="1" applyBorder="1" applyAlignment="1">
      <alignment horizontal="center"/>
    </xf>
    <xf numFmtId="0" fontId="5" fillId="4" borderId="3" xfId="0" applyFont="1" applyFill="1" applyBorder="1"/>
    <xf numFmtId="0" fontId="16" fillId="0" borderId="0" xfId="0" applyFont="1" applyBorder="1"/>
    <xf numFmtId="0" fontId="16" fillId="10" borderId="3" xfId="0" applyFont="1" applyFill="1" applyBorder="1"/>
    <xf numFmtId="0" fontId="16" fillId="11" borderId="3" xfId="0" applyFont="1" applyFill="1" applyBorder="1"/>
    <xf numFmtId="0" fontId="16" fillId="6" borderId="3" xfId="0" applyFont="1" applyFill="1" applyBorder="1"/>
    <xf numFmtId="0" fontId="16" fillId="2" borderId="3" xfId="0" applyFont="1" applyFill="1" applyBorder="1"/>
    <xf numFmtId="0" fontId="16" fillId="3" borderId="3" xfId="0" applyFont="1" applyFill="1" applyBorder="1"/>
    <xf numFmtId="0" fontId="0" fillId="0" borderId="0" xfId="0" applyFill="1"/>
    <xf numFmtId="0" fontId="16" fillId="0" borderId="0" xfId="0" applyFont="1" applyFill="1" applyAlignment="1"/>
    <xf numFmtId="0" fontId="16" fillId="0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15" fillId="12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0" fillId="0" borderId="13" xfId="0" applyFill="1" applyBorder="1"/>
    <xf numFmtId="0" fontId="18" fillId="12" borderId="3" xfId="0" applyFont="1" applyFill="1" applyBorder="1" applyAlignment="1">
      <alignment horizontal="center" wrapText="1"/>
    </xf>
    <xf numFmtId="0" fontId="18" fillId="12" borderId="3" xfId="0" applyFont="1" applyFill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0" fontId="0" fillId="0" borderId="0" xfId="0" applyBorder="1"/>
    <xf numFmtId="0" fontId="2" fillId="0" borderId="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textRotation="90" wrapText="1"/>
    </xf>
    <xf numFmtId="0" fontId="15" fillId="2" borderId="2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6" fillId="0" borderId="3" xfId="0" applyFont="1" applyBorder="1"/>
    <xf numFmtId="0" fontId="15" fillId="0" borderId="7" xfId="0" applyFont="1" applyBorder="1" applyAlignment="1">
      <alignment horizontal="left" vertical="justify" wrapText="1"/>
    </xf>
    <xf numFmtId="0" fontId="16" fillId="2" borderId="0" xfId="0" applyFont="1" applyFill="1"/>
    <xf numFmtId="0" fontId="15" fillId="0" borderId="2" xfId="0" applyFont="1" applyBorder="1" applyAlignment="1">
      <alignment horizontal="left" vertical="justify" wrapText="1"/>
    </xf>
    <xf numFmtId="0" fontId="15" fillId="0" borderId="7" xfId="0" applyFont="1" applyFill="1" applyBorder="1" applyAlignment="1">
      <alignment horizontal="left" vertical="justify" wrapText="1"/>
    </xf>
    <xf numFmtId="0" fontId="15" fillId="0" borderId="2" xfId="0" applyFont="1" applyFill="1" applyBorder="1" applyAlignment="1">
      <alignment horizontal="left" vertical="justify" wrapText="1"/>
    </xf>
    <xf numFmtId="0" fontId="15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12" borderId="3" xfId="0" applyFont="1" applyFill="1" applyBorder="1" applyAlignment="1">
      <alignment horizontal="center" wrapText="1"/>
    </xf>
    <xf numFmtId="0" fontId="7" fillId="0" borderId="0" xfId="0" applyFont="1"/>
    <xf numFmtId="0" fontId="3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25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textRotation="90"/>
    </xf>
    <xf numFmtId="0" fontId="26" fillId="0" borderId="3" xfId="0" applyFont="1" applyBorder="1"/>
    <xf numFmtId="0" fontId="8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textRotation="90"/>
    </xf>
    <xf numFmtId="0" fontId="27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90"/>
    </xf>
    <xf numFmtId="0" fontId="3" fillId="0" borderId="3" xfId="0" applyFont="1" applyBorder="1"/>
    <xf numFmtId="0" fontId="7" fillId="0" borderId="3" xfId="0" applyFont="1" applyBorder="1"/>
    <xf numFmtId="0" fontId="3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3" fillId="9" borderId="3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3" xfId="0" applyFont="1" applyBorder="1" applyAlignment="1">
      <alignment vertical="center"/>
    </xf>
    <xf numFmtId="0" fontId="3" fillId="9" borderId="3" xfId="0" applyFont="1" applyFill="1" applyBorder="1"/>
    <xf numFmtId="49" fontId="2" fillId="0" borderId="8" xfId="0" applyNumberFormat="1" applyFont="1" applyBorder="1" applyAlignment="1">
      <alignment horizontal="center" textRotation="90" wrapText="1"/>
    </xf>
    <xf numFmtId="0" fontId="6" fillId="0" borderId="3" xfId="0" applyFont="1" applyBorder="1" applyAlignment="1">
      <alignment textRotation="90" wrapText="1"/>
    </xf>
    <xf numFmtId="49" fontId="2" fillId="0" borderId="3" xfId="0" applyNumberFormat="1" applyFont="1" applyBorder="1" applyAlignment="1">
      <alignment horizontal="center" textRotation="90" wrapText="1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tabSelected="1" workbookViewId="0">
      <selection activeCell="Y43" sqref="Y43"/>
    </sheetView>
  </sheetViews>
  <sheetFormatPr defaultRowHeight="12.75"/>
  <cols>
    <col min="1" max="1" width="3.85546875" style="282" customWidth="1"/>
    <col min="2" max="2" width="7.42578125" style="38" customWidth="1"/>
    <col min="3" max="3" width="25.5703125" style="38" customWidth="1"/>
    <col min="4" max="4" width="6.85546875" style="281" customWidth="1"/>
    <col min="5" max="5" width="3.5703125" style="281" customWidth="1"/>
    <col min="6" max="21" width="2.7109375" style="281" customWidth="1"/>
    <col min="22" max="22" width="3.140625" style="281" customWidth="1"/>
    <col min="23" max="23" width="4.140625" style="281" customWidth="1"/>
    <col min="24" max="24" width="3" style="281" customWidth="1"/>
    <col min="25" max="42" width="2.7109375" style="281" customWidth="1"/>
    <col min="43" max="43" width="2.7109375" style="282" customWidth="1"/>
    <col min="44" max="48" width="2.7109375" style="281" customWidth="1"/>
    <col min="49" max="49" width="4.42578125" style="281" customWidth="1"/>
    <col min="50" max="56" width="2.7109375" style="281" customWidth="1"/>
    <col min="57" max="57" width="5.5703125" style="281" customWidth="1"/>
    <col min="58" max="58" width="5.28515625" style="283" customWidth="1"/>
    <col min="59" max="59" width="5.28515625" style="282" customWidth="1"/>
    <col min="60" max="16384" width="9.140625" style="281"/>
  </cols>
  <sheetData>
    <row r="1" spans="1:60" ht="10.5" customHeight="1"/>
    <row r="2" spans="1:60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/>
    </row>
    <row r="3" spans="1:60" ht="12.75" customHeight="1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</row>
    <row r="4" spans="1:60" ht="84.75">
      <c r="A4" s="313" t="s">
        <v>239</v>
      </c>
      <c r="B4" s="312" t="s">
        <v>0</v>
      </c>
      <c r="C4" s="81" t="s">
        <v>10</v>
      </c>
      <c r="D4" s="79" t="s">
        <v>1</v>
      </c>
      <c r="E4" s="45" t="s">
        <v>27</v>
      </c>
      <c r="F4" s="1" t="s">
        <v>28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2" t="s">
        <v>36</v>
      </c>
      <c r="O4" s="2" t="s">
        <v>37</v>
      </c>
      <c r="P4" s="2" t="s">
        <v>38</v>
      </c>
      <c r="Q4" s="2" t="s">
        <v>39</v>
      </c>
      <c r="R4" s="2" t="s">
        <v>40</v>
      </c>
      <c r="S4" s="2" t="s">
        <v>41</v>
      </c>
      <c r="T4" s="2" t="s">
        <v>45</v>
      </c>
      <c r="U4" s="2" t="s">
        <v>42</v>
      </c>
      <c r="V4" s="2" t="s">
        <v>15</v>
      </c>
      <c r="W4" s="2" t="s">
        <v>2</v>
      </c>
      <c r="X4" s="2" t="s">
        <v>43</v>
      </c>
      <c r="Y4" s="2" t="s">
        <v>44</v>
      </c>
      <c r="Z4" s="2" t="s">
        <v>46</v>
      </c>
      <c r="AA4" s="2" t="s">
        <v>47</v>
      </c>
      <c r="AB4" s="2" t="s">
        <v>48</v>
      </c>
      <c r="AC4" s="2" t="s">
        <v>49</v>
      </c>
      <c r="AD4" s="2" t="s">
        <v>50</v>
      </c>
      <c r="AE4" s="2" t="s">
        <v>51</v>
      </c>
      <c r="AF4" s="2" t="s">
        <v>52</v>
      </c>
      <c r="AG4" s="2" t="s">
        <v>53</v>
      </c>
      <c r="AH4" s="2" t="s">
        <v>54</v>
      </c>
      <c r="AI4" s="2" t="s">
        <v>55</v>
      </c>
      <c r="AJ4" s="1" t="s">
        <v>56</v>
      </c>
      <c r="AK4" s="1" t="s">
        <v>57</v>
      </c>
      <c r="AL4" s="1" t="s">
        <v>58</v>
      </c>
      <c r="AM4" s="1" t="s">
        <v>59</v>
      </c>
      <c r="AN4" s="1" t="s">
        <v>60</v>
      </c>
      <c r="AO4" s="1" t="s">
        <v>61</v>
      </c>
      <c r="AP4" s="1" t="s">
        <v>62</v>
      </c>
      <c r="AQ4" s="1" t="s">
        <v>63</v>
      </c>
      <c r="AR4" s="1" t="s">
        <v>64</v>
      </c>
      <c r="AS4" s="1" t="s">
        <v>65</v>
      </c>
      <c r="AT4" s="1" t="s">
        <v>66</v>
      </c>
      <c r="AU4" s="1" t="s">
        <v>67</v>
      </c>
      <c r="AV4" s="1" t="s">
        <v>68</v>
      </c>
      <c r="AW4" s="82" t="s">
        <v>11</v>
      </c>
      <c r="AX4" s="83"/>
      <c r="AY4" s="84"/>
      <c r="AZ4" s="1"/>
      <c r="BA4" s="82" t="s">
        <v>3</v>
      </c>
      <c r="BB4" s="83"/>
      <c r="BC4" s="83"/>
      <c r="BD4" s="84"/>
      <c r="BE4" s="85" t="s">
        <v>12</v>
      </c>
      <c r="BF4" s="85" t="s">
        <v>13</v>
      </c>
      <c r="BG4"/>
      <c r="BH4"/>
    </row>
    <row r="5" spans="1:60" ht="15">
      <c r="A5" s="313"/>
      <c r="B5" s="312"/>
      <c r="C5" s="81"/>
      <c r="D5" s="79"/>
      <c r="E5" s="86" t="s">
        <v>4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5"/>
      <c r="BF5" s="85"/>
      <c r="BG5"/>
      <c r="BH5"/>
    </row>
    <row r="6" spans="1:60" ht="15">
      <c r="A6" s="313"/>
      <c r="B6" s="312"/>
      <c r="C6" s="81"/>
      <c r="D6" s="79"/>
      <c r="E6" s="3">
        <v>35</v>
      </c>
      <c r="F6" s="3">
        <v>36</v>
      </c>
      <c r="G6" s="3">
        <v>37</v>
      </c>
      <c r="H6" s="3">
        <v>38</v>
      </c>
      <c r="I6" s="3">
        <v>39</v>
      </c>
      <c r="J6" s="3">
        <v>40</v>
      </c>
      <c r="K6" s="3">
        <v>41</v>
      </c>
      <c r="L6" s="4">
        <v>42</v>
      </c>
      <c r="M6" s="4">
        <v>43</v>
      </c>
      <c r="N6" s="4">
        <v>44</v>
      </c>
      <c r="O6" s="4">
        <v>45</v>
      </c>
      <c r="P6" s="4">
        <v>46</v>
      </c>
      <c r="Q6" s="4">
        <v>47</v>
      </c>
      <c r="R6" s="4">
        <v>48</v>
      </c>
      <c r="S6" s="4">
        <v>49</v>
      </c>
      <c r="T6" s="4">
        <v>50</v>
      </c>
      <c r="U6" s="4">
        <v>51</v>
      </c>
      <c r="V6" s="4">
        <v>52</v>
      </c>
      <c r="W6" s="4">
        <v>1</v>
      </c>
      <c r="X6" s="5">
        <v>2</v>
      </c>
      <c r="Y6" s="4">
        <v>3</v>
      </c>
      <c r="Z6" s="4">
        <v>4</v>
      </c>
      <c r="AA6" s="4">
        <v>5</v>
      </c>
      <c r="AB6" s="4">
        <v>6</v>
      </c>
      <c r="AC6" s="4">
        <v>7</v>
      </c>
      <c r="AD6" s="4">
        <v>8</v>
      </c>
      <c r="AE6" s="4">
        <v>9</v>
      </c>
      <c r="AF6" s="4">
        <v>10</v>
      </c>
      <c r="AG6" s="4">
        <v>11</v>
      </c>
      <c r="AH6" s="4">
        <v>12</v>
      </c>
      <c r="AI6" s="4">
        <v>13</v>
      </c>
      <c r="AJ6" s="4">
        <v>14</v>
      </c>
      <c r="AK6" s="4">
        <v>15</v>
      </c>
      <c r="AL6" s="4">
        <v>16</v>
      </c>
      <c r="AM6" s="4">
        <v>17</v>
      </c>
      <c r="AN6" s="4">
        <v>18</v>
      </c>
      <c r="AO6" s="4">
        <v>19</v>
      </c>
      <c r="AP6" s="4">
        <v>20</v>
      </c>
      <c r="AQ6" s="4">
        <v>21</v>
      </c>
      <c r="AR6" s="4">
        <v>22</v>
      </c>
      <c r="AS6" s="4">
        <v>23</v>
      </c>
      <c r="AT6" s="4">
        <v>24</v>
      </c>
      <c r="AU6" s="4">
        <v>25</v>
      </c>
      <c r="AV6" s="4">
        <v>26</v>
      </c>
      <c r="AW6" s="4">
        <v>27</v>
      </c>
      <c r="AX6" s="4">
        <v>28</v>
      </c>
      <c r="AY6" s="4">
        <v>29</v>
      </c>
      <c r="AZ6" s="4">
        <v>30</v>
      </c>
      <c r="BA6" s="4">
        <v>31</v>
      </c>
      <c r="BB6" s="4">
        <v>32</v>
      </c>
      <c r="BC6" s="4">
        <v>33</v>
      </c>
      <c r="BD6" s="4">
        <v>34</v>
      </c>
      <c r="BE6" s="85"/>
      <c r="BF6" s="85"/>
      <c r="BG6"/>
      <c r="BH6"/>
    </row>
    <row r="7" spans="1:60" ht="15">
      <c r="A7" s="313"/>
      <c r="B7" s="312"/>
      <c r="C7" s="81"/>
      <c r="D7" s="79"/>
      <c r="E7" s="86" t="s">
        <v>14</v>
      </c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5"/>
      <c r="BF7" s="85"/>
      <c r="BG7"/>
      <c r="BH7"/>
    </row>
    <row r="8" spans="1:60" ht="15">
      <c r="A8" s="313"/>
      <c r="B8" s="312"/>
      <c r="C8" s="81"/>
      <c r="D8" s="79"/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4">
        <v>8</v>
      </c>
      <c r="M8" s="4">
        <v>9</v>
      </c>
      <c r="N8" s="5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6">
        <v>18</v>
      </c>
      <c r="W8" s="6">
        <v>19</v>
      </c>
      <c r="X8" s="5">
        <v>20</v>
      </c>
      <c r="Y8" s="4">
        <v>21</v>
      </c>
      <c r="Z8" s="4">
        <v>22</v>
      </c>
      <c r="AA8" s="4">
        <v>23</v>
      </c>
      <c r="AB8" s="4">
        <v>24</v>
      </c>
      <c r="AC8" s="5">
        <v>25</v>
      </c>
      <c r="AD8" s="5">
        <v>26</v>
      </c>
      <c r="AE8" s="5">
        <v>27</v>
      </c>
      <c r="AF8" s="5">
        <v>28</v>
      </c>
      <c r="AG8" s="5">
        <v>29</v>
      </c>
      <c r="AH8" s="5">
        <v>30</v>
      </c>
      <c r="AI8" s="5">
        <v>31</v>
      </c>
      <c r="AJ8" s="5">
        <v>32</v>
      </c>
      <c r="AK8" s="5">
        <v>33</v>
      </c>
      <c r="AL8" s="5">
        <v>34</v>
      </c>
      <c r="AM8" s="5">
        <v>35</v>
      </c>
      <c r="AN8" s="5">
        <v>36</v>
      </c>
      <c r="AO8" s="5">
        <v>37</v>
      </c>
      <c r="AP8" s="4">
        <v>38</v>
      </c>
      <c r="AQ8" s="4">
        <v>39</v>
      </c>
      <c r="AR8" s="4">
        <v>40</v>
      </c>
      <c r="AS8" s="5">
        <v>41</v>
      </c>
      <c r="AT8" s="5">
        <v>42</v>
      </c>
      <c r="AU8" s="4">
        <v>43</v>
      </c>
      <c r="AV8" s="6">
        <v>44</v>
      </c>
      <c r="AW8" s="6">
        <v>45</v>
      </c>
      <c r="AX8" s="6">
        <v>46</v>
      </c>
      <c r="AY8" s="6">
        <v>47</v>
      </c>
      <c r="AZ8" s="6">
        <v>48</v>
      </c>
      <c r="BA8" s="6">
        <v>49</v>
      </c>
      <c r="BB8" s="6">
        <v>50</v>
      </c>
      <c r="BC8" s="6">
        <v>51</v>
      </c>
      <c r="BD8" s="6">
        <v>52</v>
      </c>
      <c r="BE8" s="85"/>
      <c r="BF8" s="85"/>
      <c r="BG8"/>
      <c r="BH8"/>
    </row>
    <row r="9" spans="1:60">
      <c r="A9" s="311"/>
      <c r="B9" s="301" t="s">
        <v>183</v>
      </c>
      <c r="C9" s="300" t="s">
        <v>5</v>
      </c>
      <c r="D9" s="299" t="s">
        <v>6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0"/>
      <c r="W9" s="20"/>
      <c r="X9" s="15">
        <v>2</v>
      </c>
      <c r="Y9" s="15">
        <v>2</v>
      </c>
      <c r="Z9" s="15">
        <v>2</v>
      </c>
      <c r="AA9" s="15">
        <v>2</v>
      </c>
      <c r="AB9" s="15">
        <v>2</v>
      </c>
      <c r="AC9" s="15">
        <v>2</v>
      </c>
      <c r="AD9" s="15">
        <v>2</v>
      </c>
      <c r="AE9" s="15">
        <v>2</v>
      </c>
      <c r="AF9" s="15">
        <v>2</v>
      </c>
      <c r="AG9" s="15">
        <v>2</v>
      </c>
      <c r="AH9" s="15">
        <v>2</v>
      </c>
      <c r="AI9" s="15">
        <v>2</v>
      </c>
      <c r="AJ9" s="15">
        <v>2</v>
      </c>
      <c r="AK9" s="15">
        <v>2</v>
      </c>
      <c r="AL9" s="15">
        <v>2</v>
      </c>
      <c r="AM9" s="15">
        <v>2</v>
      </c>
      <c r="AN9" s="15">
        <v>2</v>
      </c>
      <c r="AO9" s="15">
        <v>2</v>
      </c>
      <c r="AP9" s="15">
        <v>2</v>
      </c>
      <c r="AQ9" s="298">
        <v>2</v>
      </c>
      <c r="AR9" s="298">
        <v>2</v>
      </c>
      <c r="AS9" s="298">
        <v>4</v>
      </c>
      <c r="AT9" s="298">
        <v>2</v>
      </c>
      <c r="AU9" s="298"/>
      <c r="AV9" s="310" t="s">
        <v>70</v>
      </c>
      <c r="AW9" s="20">
        <f>SUM(X9:AV9)</f>
        <v>48</v>
      </c>
      <c r="AX9" s="20"/>
      <c r="AY9" s="20"/>
      <c r="AZ9" s="20"/>
      <c r="BA9" s="20"/>
      <c r="BB9" s="20"/>
      <c r="BC9" s="20"/>
      <c r="BD9" s="20"/>
      <c r="BE9" s="3">
        <f>W9+AW9</f>
        <v>48</v>
      </c>
      <c r="BF9" s="298"/>
    </row>
    <row r="10" spans="1:60">
      <c r="A10" s="311"/>
      <c r="B10" s="301"/>
      <c r="C10" s="300"/>
      <c r="D10" s="299" t="s">
        <v>7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0"/>
      <c r="W10" s="20"/>
      <c r="X10" s="296">
        <v>1</v>
      </c>
      <c r="Y10" s="296">
        <v>1</v>
      </c>
      <c r="Z10" s="296">
        <v>1</v>
      </c>
      <c r="AA10" s="296"/>
      <c r="AB10" s="296">
        <v>1</v>
      </c>
      <c r="AC10" s="296">
        <v>1</v>
      </c>
      <c r="AD10" s="296">
        <v>1</v>
      </c>
      <c r="AE10" s="296"/>
      <c r="AF10" s="296"/>
      <c r="AG10" s="296">
        <v>1</v>
      </c>
      <c r="AH10" s="296"/>
      <c r="AI10" s="296"/>
      <c r="AJ10" s="296"/>
      <c r="AK10" s="296">
        <v>1</v>
      </c>
      <c r="AL10" s="296"/>
      <c r="AM10" s="296">
        <v>1</v>
      </c>
      <c r="AN10" s="296"/>
      <c r="AO10" s="296"/>
      <c r="AP10" s="296"/>
      <c r="AQ10" s="296"/>
      <c r="AR10" s="296">
        <v>1</v>
      </c>
      <c r="AS10" s="296"/>
      <c r="AT10" s="296"/>
      <c r="AU10" s="296">
        <v>2</v>
      </c>
      <c r="AV10" s="20"/>
      <c r="AW10" s="20"/>
      <c r="AX10" s="20"/>
      <c r="AY10" s="20"/>
      <c r="AZ10" s="20"/>
      <c r="BA10" s="20"/>
      <c r="BB10" s="20"/>
      <c r="BC10" s="20"/>
      <c r="BD10" s="20"/>
      <c r="BE10" s="3"/>
      <c r="BF10" s="298">
        <v>10</v>
      </c>
    </row>
    <row r="11" spans="1:60">
      <c r="A11" s="297"/>
      <c r="B11" s="301" t="s">
        <v>182</v>
      </c>
      <c r="C11" s="300" t="s">
        <v>181</v>
      </c>
      <c r="D11" s="299" t="s">
        <v>6</v>
      </c>
      <c r="E11" s="15">
        <v>2</v>
      </c>
      <c r="F11" s="15">
        <v>2</v>
      </c>
      <c r="G11" s="15">
        <v>2</v>
      </c>
      <c r="H11" s="15">
        <v>2</v>
      </c>
      <c r="I11" s="15">
        <v>2</v>
      </c>
      <c r="J11" s="15">
        <v>2</v>
      </c>
      <c r="K11" s="15">
        <v>2</v>
      </c>
      <c r="L11" s="15">
        <v>2</v>
      </c>
      <c r="M11" s="15">
        <v>2</v>
      </c>
      <c r="N11" s="15">
        <v>2</v>
      </c>
      <c r="O11" s="15">
        <v>2</v>
      </c>
      <c r="P11" s="15">
        <v>2</v>
      </c>
      <c r="Q11" s="15">
        <v>2</v>
      </c>
      <c r="R11" s="15">
        <v>2</v>
      </c>
      <c r="S11" s="15">
        <v>2</v>
      </c>
      <c r="T11" s="15">
        <v>2</v>
      </c>
      <c r="U11" s="15"/>
      <c r="V11" s="20"/>
      <c r="W11" s="20">
        <f>SUM(E11:U11)</f>
        <v>32</v>
      </c>
      <c r="X11" s="15">
        <v>2</v>
      </c>
      <c r="Y11" s="15">
        <v>2</v>
      </c>
      <c r="Z11" s="15">
        <v>2</v>
      </c>
      <c r="AA11" s="15"/>
      <c r="AB11" s="15">
        <v>2</v>
      </c>
      <c r="AC11" s="15">
        <v>2</v>
      </c>
      <c r="AD11" s="15">
        <v>2</v>
      </c>
      <c r="AE11" s="15">
        <v>2</v>
      </c>
      <c r="AF11" s="15">
        <v>2</v>
      </c>
      <c r="AG11" s="15">
        <v>2</v>
      </c>
      <c r="AH11" s="15"/>
      <c r="AI11" s="15">
        <v>2</v>
      </c>
      <c r="AJ11" s="15">
        <v>2</v>
      </c>
      <c r="AK11" s="15">
        <v>2</v>
      </c>
      <c r="AL11" s="15">
        <v>2</v>
      </c>
      <c r="AM11" s="15">
        <v>2</v>
      </c>
      <c r="AN11" s="15"/>
      <c r="AO11" s="15">
        <v>2</v>
      </c>
      <c r="AP11" s="15">
        <v>2</v>
      </c>
      <c r="AQ11" s="298">
        <v>2</v>
      </c>
      <c r="AR11" s="298">
        <v>2</v>
      </c>
      <c r="AS11" s="298"/>
      <c r="AT11" s="298">
        <v>2</v>
      </c>
      <c r="AU11" s="298"/>
      <c r="AV11" s="310" t="s">
        <v>70</v>
      </c>
      <c r="AW11" s="20">
        <f>SUM(X11:AV11)</f>
        <v>38</v>
      </c>
      <c r="AX11" s="20"/>
      <c r="AY11" s="20"/>
      <c r="AZ11" s="20"/>
      <c r="BA11" s="20"/>
      <c r="BB11" s="20"/>
      <c r="BC11" s="20"/>
      <c r="BD11" s="20"/>
      <c r="BE11" s="3">
        <f>W11+AW11</f>
        <v>70</v>
      </c>
      <c r="BF11" s="298"/>
    </row>
    <row r="12" spans="1:60">
      <c r="A12" s="297"/>
      <c r="B12" s="301"/>
      <c r="C12" s="300"/>
      <c r="D12" s="299" t="s">
        <v>7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0"/>
      <c r="W12" s="20"/>
      <c r="X12" s="296"/>
      <c r="Y12" s="296"/>
      <c r="Z12" s="296"/>
      <c r="AA12" s="296"/>
      <c r="AB12" s="296"/>
      <c r="AC12" s="296"/>
      <c r="AD12" s="296"/>
      <c r="AE12" s="296">
        <v>1</v>
      </c>
      <c r="AF12" s="296">
        <v>1</v>
      </c>
      <c r="AG12" s="296">
        <v>1</v>
      </c>
      <c r="AH12" s="296"/>
      <c r="AI12" s="296">
        <v>1</v>
      </c>
      <c r="AJ12" s="296"/>
      <c r="AK12" s="296"/>
      <c r="AL12" s="296"/>
      <c r="AM12" s="296">
        <v>1</v>
      </c>
      <c r="AN12" s="296"/>
      <c r="AO12" s="296">
        <v>1</v>
      </c>
      <c r="AP12" s="296">
        <v>1</v>
      </c>
      <c r="AQ12" s="296">
        <v>1</v>
      </c>
      <c r="AR12" s="296">
        <v>1</v>
      </c>
      <c r="AS12" s="296"/>
      <c r="AT12" s="296">
        <v>1</v>
      </c>
      <c r="AU12" s="296"/>
      <c r="AV12" s="20"/>
      <c r="AW12" s="20"/>
      <c r="AX12" s="20"/>
      <c r="AY12" s="20"/>
      <c r="AZ12" s="20"/>
      <c r="BA12" s="20"/>
      <c r="BB12" s="20"/>
      <c r="BC12" s="20"/>
      <c r="BD12" s="20"/>
      <c r="BE12" s="3"/>
      <c r="BF12" s="298">
        <v>10</v>
      </c>
    </row>
    <row r="13" spans="1:60">
      <c r="A13" s="297"/>
      <c r="B13" s="301" t="s">
        <v>180</v>
      </c>
      <c r="C13" s="300" t="s">
        <v>8</v>
      </c>
      <c r="D13" s="299" t="s">
        <v>6</v>
      </c>
      <c r="E13" s="15">
        <v>2</v>
      </c>
      <c r="F13" s="15">
        <v>2</v>
      </c>
      <c r="G13" s="15">
        <v>2</v>
      </c>
      <c r="H13" s="15">
        <v>2</v>
      </c>
      <c r="I13" s="15">
        <v>2</v>
      </c>
      <c r="J13" s="15">
        <v>2</v>
      </c>
      <c r="K13" s="15">
        <v>2</v>
      </c>
      <c r="L13" s="15">
        <v>2</v>
      </c>
      <c r="M13" s="15">
        <v>2</v>
      </c>
      <c r="N13" s="15">
        <v>2</v>
      </c>
      <c r="O13" s="15">
        <v>2</v>
      </c>
      <c r="P13" s="15">
        <v>2</v>
      </c>
      <c r="Q13" s="15">
        <v>2</v>
      </c>
      <c r="R13" s="15">
        <v>2</v>
      </c>
      <c r="S13" s="15">
        <v>2</v>
      </c>
      <c r="T13" s="15">
        <v>2</v>
      </c>
      <c r="U13" s="15"/>
      <c r="V13" s="18" t="s">
        <v>21</v>
      </c>
      <c r="W13" s="20">
        <f>SUM(E13:U13)</f>
        <v>32</v>
      </c>
      <c r="X13" s="15">
        <v>2</v>
      </c>
      <c r="Y13" s="15">
        <v>2</v>
      </c>
      <c r="Z13" s="15"/>
      <c r="AA13" s="15">
        <v>2</v>
      </c>
      <c r="AB13" s="15">
        <v>2</v>
      </c>
      <c r="AC13" s="15">
        <v>2</v>
      </c>
      <c r="AD13" s="15">
        <v>2</v>
      </c>
      <c r="AE13" s="15">
        <v>2</v>
      </c>
      <c r="AF13" s="15">
        <v>2</v>
      </c>
      <c r="AG13" s="15"/>
      <c r="AH13" s="15">
        <v>2</v>
      </c>
      <c r="AI13" s="15">
        <v>2</v>
      </c>
      <c r="AJ13" s="15">
        <v>2</v>
      </c>
      <c r="AK13" s="15">
        <v>2</v>
      </c>
      <c r="AL13" s="15">
        <v>2</v>
      </c>
      <c r="AM13" s="15"/>
      <c r="AN13" s="15">
        <v>2</v>
      </c>
      <c r="AO13" s="15">
        <v>2</v>
      </c>
      <c r="AP13" s="15">
        <v>2</v>
      </c>
      <c r="AQ13" s="298">
        <v>2</v>
      </c>
      <c r="AR13" s="298"/>
      <c r="AS13" s="298">
        <v>2</v>
      </c>
      <c r="AT13" s="298">
        <v>2</v>
      </c>
      <c r="AU13" s="298"/>
      <c r="AV13" s="310" t="s">
        <v>70</v>
      </c>
      <c r="AW13" s="20">
        <f>SUM(X13:AV13)</f>
        <v>38</v>
      </c>
      <c r="AX13" s="20"/>
      <c r="AY13" s="20"/>
      <c r="AZ13" s="20"/>
      <c r="BA13" s="20"/>
      <c r="BB13" s="20"/>
      <c r="BC13" s="20"/>
      <c r="BD13" s="20"/>
      <c r="BE13" s="3">
        <f>W13+AW13</f>
        <v>70</v>
      </c>
      <c r="BF13" s="298"/>
    </row>
    <row r="14" spans="1:60">
      <c r="A14" s="297"/>
      <c r="B14" s="301"/>
      <c r="C14" s="300"/>
      <c r="D14" s="299" t="s">
        <v>7</v>
      </c>
      <c r="E14" s="296">
        <v>2</v>
      </c>
      <c r="F14" s="296">
        <v>2</v>
      </c>
      <c r="G14" s="296">
        <v>2</v>
      </c>
      <c r="H14" s="296">
        <v>2</v>
      </c>
      <c r="I14" s="296">
        <v>2</v>
      </c>
      <c r="J14" s="296">
        <v>2</v>
      </c>
      <c r="K14" s="296">
        <v>2</v>
      </c>
      <c r="L14" s="296">
        <v>2</v>
      </c>
      <c r="M14" s="296">
        <v>2</v>
      </c>
      <c r="N14" s="296">
        <v>2</v>
      </c>
      <c r="O14" s="296">
        <v>2</v>
      </c>
      <c r="P14" s="296">
        <v>2</v>
      </c>
      <c r="Q14" s="296">
        <v>2</v>
      </c>
      <c r="R14" s="296">
        <v>2</v>
      </c>
      <c r="S14" s="296">
        <v>2</v>
      </c>
      <c r="T14" s="296">
        <v>2</v>
      </c>
      <c r="U14" s="15"/>
      <c r="V14" s="20"/>
      <c r="W14" s="20"/>
      <c r="X14" s="296">
        <v>2</v>
      </c>
      <c r="Y14" s="296">
        <v>2</v>
      </c>
      <c r="Z14" s="296"/>
      <c r="AA14" s="296">
        <v>2</v>
      </c>
      <c r="AB14" s="296">
        <v>2</v>
      </c>
      <c r="AC14" s="296">
        <v>2</v>
      </c>
      <c r="AD14" s="296">
        <v>2</v>
      </c>
      <c r="AE14" s="296">
        <v>2</v>
      </c>
      <c r="AF14" s="296">
        <v>2</v>
      </c>
      <c r="AG14" s="296"/>
      <c r="AH14" s="296">
        <v>2</v>
      </c>
      <c r="AI14" s="296">
        <v>2</v>
      </c>
      <c r="AJ14" s="296">
        <v>2</v>
      </c>
      <c r="AK14" s="296">
        <v>2</v>
      </c>
      <c r="AL14" s="296">
        <v>2</v>
      </c>
      <c r="AM14" s="296"/>
      <c r="AN14" s="296">
        <v>2</v>
      </c>
      <c r="AO14" s="296">
        <v>2</v>
      </c>
      <c r="AP14" s="296">
        <v>2</v>
      </c>
      <c r="AQ14" s="296">
        <v>2</v>
      </c>
      <c r="AR14" s="296"/>
      <c r="AS14" s="296">
        <v>1</v>
      </c>
      <c r="AT14" s="296">
        <v>2</v>
      </c>
      <c r="AU14" s="296"/>
      <c r="AV14" s="20"/>
      <c r="AW14" s="20"/>
      <c r="AX14" s="20"/>
      <c r="AY14" s="20"/>
      <c r="AZ14" s="20"/>
      <c r="BA14" s="20"/>
      <c r="BB14" s="20"/>
      <c r="BC14" s="20"/>
      <c r="BD14" s="20"/>
      <c r="BE14" s="3"/>
      <c r="BF14" s="298">
        <v>70</v>
      </c>
    </row>
    <row r="15" spans="1:60" ht="12.75" customHeight="1">
      <c r="A15" s="297"/>
      <c r="B15" s="301" t="s">
        <v>178</v>
      </c>
      <c r="C15" s="300" t="s">
        <v>177</v>
      </c>
      <c r="D15" s="299" t="s">
        <v>6</v>
      </c>
      <c r="E15" s="15">
        <v>4</v>
      </c>
      <c r="F15" s="15">
        <v>6</v>
      </c>
      <c r="G15" s="15">
        <v>4</v>
      </c>
      <c r="H15" s="15">
        <v>4</v>
      </c>
      <c r="I15" s="15">
        <v>4</v>
      </c>
      <c r="J15" s="15">
        <v>6</v>
      </c>
      <c r="K15" s="15">
        <v>4</v>
      </c>
      <c r="L15" s="15">
        <v>6</v>
      </c>
      <c r="M15" s="15">
        <v>4</v>
      </c>
      <c r="N15" s="15">
        <v>6</v>
      </c>
      <c r="O15" s="15">
        <v>4</v>
      </c>
      <c r="P15" s="15">
        <v>4</v>
      </c>
      <c r="Q15" s="15">
        <v>4</v>
      </c>
      <c r="R15" s="15">
        <v>4</v>
      </c>
      <c r="S15" s="15">
        <v>4</v>
      </c>
      <c r="T15" s="15">
        <v>4</v>
      </c>
      <c r="U15" s="19"/>
      <c r="V15" s="20">
        <f>SUM(E15:U15)</f>
        <v>72</v>
      </c>
      <c r="W15" s="20" t="s">
        <v>70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20"/>
      <c r="AW15" s="20"/>
      <c r="AX15" s="20"/>
      <c r="AY15" s="20"/>
      <c r="AZ15" s="20"/>
      <c r="BA15" s="20"/>
      <c r="BB15" s="20"/>
      <c r="BC15" s="20"/>
      <c r="BD15" s="20"/>
      <c r="BE15" s="3">
        <v>72</v>
      </c>
      <c r="BF15" s="298"/>
    </row>
    <row r="16" spans="1:60">
      <c r="A16" s="297"/>
      <c r="B16" s="301"/>
      <c r="C16" s="300"/>
      <c r="D16" s="299" t="s">
        <v>7</v>
      </c>
      <c r="E16" s="46">
        <v>2</v>
      </c>
      <c r="F16" s="46">
        <v>3</v>
      </c>
      <c r="G16" s="46">
        <v>2</v>
      </c>
      <c r="H16" s="46">
        <v>2</v>
      </c>
      <c r="I16" s="46">
        <v>2</v>
      </c>
      <c r="J16" s="46">
        <v>3</v>
      </c>
      <c r="K16" s="46">
        <v>2</v>
      </c>
      <c r="L16" s="46">
        <v>3</v>
      </c>
      <c r="M16" s="46">
        <v>2</v>
      </c>
      <c r="N16" s="46">
        <v>3</v>
      </c>
      <c r="O16" s="46">
        <v>2</v>
      </c>
      <c r="P16" s="46">
        <v>2</v>
      </c>
      <c r="Q16" s="46">
        <v>2</v>
      </c>
      <c r="R16" s="46">
        <v>2</v>
      </c>
      <c r="S16" s="46">
        <v>2</v>
      </c>
      <c r="T16" s="46">
        <v>2</v>
      </c>
      <c r="U16" s="19"/>
      <c r="V16" s="20"/>
      <c r="W16" s="20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0"/>
      <c r="AW16" s="20"/>
      <c r="AX16" s="20"/>
      <c r="AY16" s="20"/>
      <c r="AZ16" s="20"/>
      <c r="BA16" s="20"/>
      <c r="BB16" s="20"/>
      <c r="BC16" s="20"/>
      <c r="BD16" s="20"/>
      <c r="BE16" s="3"/>
      <c r="BF16" s="298">
        <v>36</v>
      </c>
    </row>
    <row r="17" spans="1:58" s="281" customFormat="1" ht="15" customHeight="1">
      <c r="A17" s="297"/>
      <c r="B17" s="301" t="s">
        <v>176</v>
      </c>
      <c r="C17" s="300" t="s">
        <v>111</v>
      </c>
      <c r="D17" s="299" t="s">
        <v>6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9"/>
      <c r="S17" s="19"/>
      <c r="T17" s="19"/>
      <c r="U17" s="19"/>
      <c r="V17" s="20"/>
      <c r="W17" s="20"/>
      <c r="X17" s="15">
        <v>2</v>
      </c>
      <c r="Y17" s="15">
        <v>4</v>
      </c>
      <c r="Z17" s="15">
        <v>2</v>
      </c>
      <c r="AA17" s="15">
        <v>4</v>
      </c>
      <c r="AB17" s="15">
        <v>2</v>
      </c>
      <c r="AC17" s="15">
        <v>2</v>
      </c>
      <c r="AD17" s="15">
        <v>4</v>
      </c>
      <c r="AE17" s="15">
        <v>4</v>
      </c>
      <c r="AF17" s="15">
        <v>2</v>
      </c>
      <c r="AG17" s="15">
        <v>2</v>
      </c>
      <c r="AH17" s="15">
        <v>2</v>
      </c>
      <c r="AI17" s="15">
        <v>2</v>
      </c>
      <c r="AJ17" s="15">
        <v>2</v>
      </c>
      <c r="AK17" s="15">
        <v>2</v>
      </c>
      <c r="AL17" s="15">
        <v>2</v>
      </c>
      <c r="AM17" s="15">
        <v>2</v>
      </c>
      <c r="AN17" s="15">
        <v>2</v>
      </c>
      <c r="AO17" s="15">
        <v>4</v>
      </c>
      <c r="AP17" s="15">
        <v>2</v>
      </c>
      <c r="AQ17" s="15">
        <v>2</v>
      </c>
      <c r="AR17" s="15">
        <v>2</v>
      </c>
      <c r="AS17" s="15">
        <v>4</v>
      </c>
      <c r="AT17" s="15">
        <v>2</v>
      </c>
      <c r="AU17" s="15"/>
      <c r="AV17" s="302" t="s">
        <v>73</v>
      </c>
      <c r="AW17" s="20">
        <v>58</v>
      </c>
      <c r="AX17" s="20"/>
      <c r="AY17" s="20"/>
      <c r="AZ17" s="20"/>
      <c r="BA17" s="20"/>
      <c r="BB17" s="20"/>
      <c r="BC17" s="20"/>
      <c r="BD17" s="20"/>
      <c r="BE17" s="3">
        <f>W17+AW17</f>
        <v>58</v>
      </c>
      <c r="BF17" s="298"/>
    </row>
    <row r="18" spans="1:58" s="281" customFormat="1" ht="15" customHeight="1">
      <c r="A18" s="297"/>
      <c r="B18" s="301"/>
      <c r="C18" s="300"/>
      <c r="D18" s="299" t="s">
        <v>7</v>
      </c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19"/>
      <c r="V18" s="20"/>
      <c r="W18" s="20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298"/>
      <c r="AR18" s="15"/>
      <c r="AS18" s="15"/>
      <c r="AT18" s="15"/>
      <c r="AU18" s="15"/>
      <c r="AV18" s="20"/>
      <c r="AW18" s="20"/>
      <c r="AX18" s="20"/>
      <c r="AY18" s="20"/>
      <c r="AZ18" s="20"/>
      <c r="BA18" s="20"/>
      <c r="BB18" s="20"/>
      <c r="BC18" s="20"/>
      <c r="BD18" s="20"/>
      <c r="BE18" s="3"/>
      <c r="BF18" s="298">
        <v>29</v>
      </c>
    </row>
    <row r="19" spans="1:58" s="281" customFormat="1" ht="12.75" customHeight="1">
      <c r="A19" s="297"/>
      <c r="B19" s="301" t="s">
        <v>174</v>
      </c>
      <c r="C19" s="300" t="s">
        <v>107</v>
      </c>
      <c r="D19" s="299" t="s">
        <v>6</v>
      </c>
      <c r="E19" s="15">
        <v>6</v>
      </c>
      <c r="F19" s="15">
        <v>4</v>
      </c>
      <c r="G19" s="15">
        <v>6</v>
      </c>
      <c r="H19" s="15">
        <v>4</v>
      </c>
      <c r="I19" s="15">
        <v>6</v>
      </c>
      <c r="J19" s="15">
        <v>4</v>
      </c>
      <c r="K19" s="15">
        <v>6</v>
      </c>
      <c r="L19" s="15">
        <v>4</v>
      </c>
      <c r="M19" s="15">
        <v>6</v>
      </c>
      <c r="N19" s="15">
        <v>4</v>
      </c>
      <c r="O19" s="15">
        <v>6</v>
      </c>
      <c r="P19" s="15">
        <v>4</v>
      </c>
      <c r="Q19" s="15">
        <v>6</v>
      </c>
      <c r="R19" s="19">
        <v>4</v>
      </c>
      <c r="S19" s="19">
        <v>6</v>
      </c>
      <c r="T19" s="19">
        <v>6</v>
      </c>
      <c r="U19" s="19"/>
      <c r="V19" s="20"/>
      <c r="W19" s="20">
        <f>SUM(E19:U19)</f>
        <v>82</v>
      </c>
      <c r="X19" s="15">
        <v>2</v>
      </c>
      <c r="Y19" s="15">
        <v>4</v>
      </c>
      <c r="Z19" s="15">
        <v>2</v>
      </c>
      <c r="AA19" s="15">
        <v>2</v>
      </c>
      <c r="AB19" s="15">
        <v>2</v>
      </c>
      <c r="AC19" s="15">
        <v>2</v>
      </c>
      <c r="AD19" s="15">
        <v>2</v>
      </c>
      <c r="AE19" s="15">
        <v>4</v>
      </c>
      <c r="AF19" s="15">
        <v>2</v>
      </c>
      <c r="AG19" s="15">
        <v>4</v>
      </c>
      <c r="AH19" s="15">
        <v>2</v>
      </c>
      <c r="AI19" s="15">
        <v>2</v>
      </c>
      <c r="AJ19" s="15">
        <v>2</v>
      </c>
      <c r="AK19" s="15">
        <v>4</v>
      </c>
      <c r="AL19" s="15">
        <v>2</v>
      </c>
      <c r="AM19" s="15">
        <v>2</v>
      </c>
      <c r="AN19" s="15">
        <v>2</v>
      </c>
      <c r="AO19" s="15">
        <v>4</v>
      </c>
      <c r="AP19" s="15">
        <v>4</v>
      </c>
      <c r="AQ19" s="298">
        <v>4</v>
      </c>
      <c r="AR19" s="298">
        <v>2</v>
      </c>
      <c r="AS19" s="298">
        <v>4</v>
      </c>
      <c r="AT19" s="298">
        <v>2</v>
      </c>
      <c r="AU19" s="298"/>
      <c r="AV19" s="302" t="s">
        <v>70</v>
      </c>
      <c r="AW19" s="20">
        <f>SUM(X19:AV19)</f>
        <v>62</v>
      </c>
      <c r="AX19" s="20"/>
      <c r="AY19" s="20"/>
      <c r="AZ19" s="20"/>
      <c r="BA19" s="20"/>
      <c r="BB19" s="20"/>
      <c r="BC19" s="20"/>
      <c r="BD19" s="20"/>
      <c r="BE19" s="3">
        <f>W19+AW19</f>
        <v>144</v>
      </c>
      <c r="BF19" s="298"/>
    </row>
    <row r="20" spans="1:58" s="281" customFormat="1">
      <c r="A20" s="297"/>
      <c r="B20" s="301"/>
      <c r="C20" s="300"/>
      <c r="D20" s="299" t="s">
        <v>7</v>
      </c>
      <c r="E20" s="296">
        <v>3</v>
      </c>
      <c r="F20" s="296">
        <v>3</v>
      </c>
      <c r="G20" s="296">
        <v>3</v>
      </c>
      <c r="H20" s="296">
        <v>3</v>
      </c>
      <c r="I20" s="296">
        <v>3</v>
      </c>
      <c r="J20" s="296">
        <v>3</v>
      </c>
      <c r="K20" s="296">
        <v>3</v>
      </c>
      <c r="L20" s="296">
        <v>3</v>
      </c>
      <c r="M20" s="296">
        <v>3</v>
      </c>
      <c r="N20" s="296">
        <v>3</v>
      </c>
      <c r="O20" s="296">
        <v>3</v>
      </c>
      <c r="P20" s="296">
        <v>3</v>
      </c>
      <c r="Q20" s="296">
        <v>3</v>
      </c>
      <c r="R20" s="308">
        <v>3</v>
      </c>
      <c r="S20" s="308">
        <v>3</v>
      </c>
      <c r="T20" s="308">
        <v>3</v>
      </c>
      <c r="U20" s="19"/>
      <c r="V20" s="20"/>
      <c r="W20" s="20"/>
      <c r="X20" s="296">
        <v>1</v>
      </c>
      <c r="Y20" s="296">
        <v>1</v>
      </c>
      <c r="Z20" s="296">
        <v>2</v>
      </c>
      <c r="AA20" s="296">
        <v>1</v>
      </c>
      <c r="AB20" s="296">
        <v>1</v>
      </c>
      <c r="AC20" s="296">
        <v>1</v>
      </c>
      <c r="AD20" s="296">
        <v>1</v>
      </c>
      <c r="AE20" s="296">
        <v>1</v>
      </c>
      <c r="AF20" s="296">
        <v>1</v>
      </c>
      <c r="AG20" s="296">
        <v>1</v>
      </c>
      <c r="AH20" s="296">
        <v>1</v>
      </c>
      <c r="AI20" s="296">
        <v>1</v>
      </c>
      <c r="AJ20" s="296">
        <v>2</v>
      </c>
      <c r="AK20" s="296">
        <v>1</v>
      </c>
      <c r="AL20" s="296">
        <v>2</v>
      </c>
      <c r="AM20" s="296">
        <v>1</v>
      </c>
      <c r="AN20" s="296">
        <v>2</v>
      </c>
      <c r="AO20" s="296">
        <v>1</v>
      </c>
      <c r="AP20" s="296">
        <v>1</v>
      </c>
      <c r="AQ20" s="296">
        <v>1</v>
      </c>
      <c r="AR20" s="296">
        <v>1</v>
      </c>
      <c r="AS20" s="296"/>
      <c r="AT20" s="296">
        <v>1</v>
      </c>
      <c r="AU20" s="296">
        <v>2</v>
      </c>
      <c r="AV20" s="20"/>
      <c r="AW20" s="20"/>
      <c r="AX20" s="20"/>
      <c r="AY20" s="20"/>
      <c r="AZ20" s="20"/>
      <c r="BA20" s="20"/>
      <c r="BB20" s="20"/>
      <c r="BC20" s="20"/>
      <c r="BD20" s="20"/>
      <c r="BE20" s="3"/>
      <c r="BF20" s="298">
        <v>72</v>
      </c>
    </row>
    <row r="21" spans="1:58" s="281" customFormat="1" ht="12.75" hidden="1" customHeight="1">
      <c r="A21" s="297"/>
      <c r="B21" s="301" t="s">
        <v>172</v>
      </c>
      <c r="C21" s="300" t="s">
        <v>103</v>
      </c>
      <c r="D21" s="299" t="s">
        <v>6</v>
      </c>
      <c r="E21" s="15">
        <v>6</v>
      </c>
      <c r="F21" s="15">
        <v>4</v>
      </c>
      <c r="G21" s="15">
        <v>6</v>
      </c>
      <c r="H21" s="15">
        <v>6</v>
      </c>
      <c r="I21" s="15">
        <v>6</v>
      </c>
      <c r="J21" s="15">
        <v>4</v>
      </c>
      <c r="K21" s="15">
        <v>6</v>
      </c>
      <c r="L21" s="15">
        <v>4</v>
      </c>
      <c r="M21" s="15">
        <v>6</v>
      </c>
      <c r="N21" s="15">
        <v>4</v>
      </c>
      <c r="O21" s="15">
        <v>6</v>
      </c>
      <c r="P21" s="15">
        <v>4</v>
      </c>
      <c r="Q21" s="15">
        <v>6</v>
      </c>
      <c r="R21" s="19">
        <v>4</v>
      </c>
      <c r="S21" s="19">
        <v>4</v>
      </c>
      <c r="T21" s="19">
        <v>2</v>
      </c>
      <c r="U21" s="16"/>
      <c r="V21" s="20"/>
      <c r="W21" s="20">
        <f>SUM(E21:U21)</f>
        <v>78</v>
      </c>
      <c r="X21" s="15">
        <v>2</v>
      </c>
      <c r="Y21" s="15">
        <v>4</v>
      </c>
      <c r="Z21" s="15">
        <v>2</v>
      </c>
      <c r="AA21" s="15">
        <v>4</v>
      </c>
      <c r="AB21" s="15">
        <v>2</v>
      </c>
      <c r="AC21" s="15">
        <v>4</v>
      </c>
      <c r="AD21" s="15">
        <v>2</v>
      </c>
      <c r="AE21" s="15">
        <v>4</v>
      </c>
      <c r="AF21" s="15">
        <v>2</v>
      </c>
      <c r="AG21" s="15">
        <v>4</v>
      </c>
      <c r="AH21" s="15">
        <v>2</v>
      </c>
      <c r="AI21" s="19">
        <v>4</v>
      </c>
      <c r="AJ21" s="15">
        <v>2</v>
      </c>
      <c r="AK21" s="15">
        <v>4</v>
      </c>
      <c r="AL21" s="15">
        <v>2</v>
      </c>
      <c r="AM21" s="15">
        <v>4</v>
      </c>
      <c r="AN21" s="15">
        <v>2</v>
      </c>
      <c r="AO21" s="15">
        <v>4</v>
      </c>
      <c r="AP21" s="19">
        <v>2</v>
      </c>
      <c r="AQ21" s="32" t="s">
        <v>26</v>
      </c>
      <c r="AS21" s="49"/>
      <c r="AT21" s="298"/>
      <c r="AU21" s="298"/>
      <c r="AV21" s="20"/>
      <c r="AW21" s="20">
        <f>SUM(X21:AV21)</f>
        <v>56</v>
      </c>
      <c r="AX21" s="20"/>
      <c r="AY21" s="20"/>
      <c r="AZ21" s="20"/>
      <c r="BA21" s="20"/>
      <c r="BB21" s="20"/>
      <c r="BC21" s="20"/>
      <c r="BD21" s="20"/>
      <c r="BE21" s="3">
        <f>W21+AW21</f>
        <v>134</v>
      </c>
      <c r="BF21" s="298"/>
    </row>
    <row r="22" spans="1:58" s="281" customFormat="1" ht="12.75" hidden="1" customHeight="1">
      <c r="A22" s="297"/>
      <c r="B22" s="301"/>
      <c r="C22" s="300"/>
      <c r="D22" s="299" t="s">
        <v>7</v>
      </c>
      <c r="E22" s="15">
        <v>3</v>
      </c>
      <c r="F22" s="15">
        <v>2</v>
      </c>
      <c r="G22" s="15">
        <v>3</v>
      </c>
      <c r="H22" s="15">
        <v>3</v>
      </c>
      <c r="I22" s="15">
        <v>3</v>
      </c>
      <c r="J22" s="15">
        <v>2</v>
      </c>
      <c r="K22" s="15">
        <v>3</v>
      </c>
      <c r="L22" s="15">
        <v>2</v>
      </c>
      <c r="M22" s="15">
        <v>3</v>
      </c>
      <c r="N22" s="15">
        <v>2</v>
      </c>
      <c r="O22" s="15">
        <v>3</v>
      </c>
      <c r="P22" s="15">
        <v>2</v>
      </c>
      <c r="Q22" s="15">
        <v>3</v>
      </c>
      <c r="R22" s="19">
        <v>2</v>
      </c>
      <c r="S22" s="19">
        <v>2</v>
      </c>
      <c r="T22" s="19">
        <v>1</v>
      </c>
      <c r="U22" s="19"/>
      <c r="V22" s="20"/>
      <c r="W22" s="20"/>
      <c r="X22" s="15">
        <v>1</v>
      </c>
      <c r="Y22" s="15">
        <v>2</v>
      </c>
      <c r="Z22" s="15">
        <v>1</v>
      </c>
      <c r="AA22" s="15">
        <v>2</v>
      </c>
      <c r="AB22" s="15">
        <v>1</v>
      </c>
      <c r="AC22" s="15">
        <v>2</v>
      </c>
      <c r="AD22" s="15">
        <v>1</v>
      </c>
      <c r="AE22" s="15">
        <v>2</v>
      </c>
      <c r="AF22" s="15">
        <v>1</v>
      </c>
      <c r="AG22" s="15">
        <v>2</v>
      </c>
      <c r="AH22" s="15">
        <v>1</v>
      </c>
      <c r="AI22" s="15">
        <v>2</v>
      </c>
      <c r="AJ22" s="15">
        <v>1</v>
      </c>
      <c r="AK22" s="15">
        <v>2</v>
      </c>
      <c r="AL22" s="15">
        <v>1</v>
      </c>
      <c r="AM22" s="15">
        <v>2</v>
      </c>
      <c r="AN22" s="15">
        <v>1</v>
      </c>
      <c r="AO22" s="15">
        <v>2</v>
      </c>
      <c r="AP22" s="15">
        <v>1</v>
      </c>
      <c r="AQ22" s="298"/>
      <c r="AR22" s="49"/>
      <c r="AS22" s="49"/>
      <c r="AT22" s="298"/>
      <c r="AU22" s="298"/>
      <c r="AV22" s="20"/>
      <c r="AW22" s="20"/>
      <c r="AX22" s="20"/>
      <c r="AY22" s="20"/>
      <c r="AZ22" s="20"/>
      <c r="BA22" s="20"/>
      <c r="BB22" s="20"/>
      <c r="BC22" s="20"/>
      <c r="BD22" s="20"/>
      <c r="BE22" s="3"/>
      <c r="BF22" s="298">
        <v>67</v>
      </c>
    </row>
    <row r="23" spans="1:58" s="281" customFormat="1" ht="14.25" customHeight="1">
      <c r="A23" s="297"/>
      <c r="B23" s="301" t="s">
        <v>170</v>
      </c>
      <c r="C23" s="300" t="s">
        <v>238</v>
      </c>
      <c r="D23" s="299" t="s">
        <v>6</v>
      </c>
      <c r="E23" s="15">
        <v>4</v>
      </c>
      <c r="F23" s="15">
        <v>4</v>
      </c>
      <c r="G23" s="15">
        <v>4</v>
      </c>
      <c r="H23" s="15">
        <v>2</v>
      </c>
      <c r="I23" s="15">
        <v>2</v>
      </c>
      <c r="J23" s="15">
        <v>2</v>
      </c>
      <c r="K23" s="15">
        <v>4</v>
      </c>
      <c r="L23" s="15">
        <v>2</v>
      </c>
      <c r="M23" s="15">
        <v>4</v>
      </c>
      <c r="N23" s="15">
        <v>2</v>
      </c>
      <c r="O23" s="15">
        <v>4</v>
      </c>
      <c r="P23" s="15">
        <v>2</v>
      </c>
      <c r="Q23" s="15">
        <v>4</v>
      </c>
      <c r="R23" s="19">
        <v>2</v>
      </c>
      <c r="S23" s="19">
        <v>4</v>
      </c>
      <c r="T23" s="19">
        <v>2</v>
      </c>
      <c r="U23" s="19"/>
      <c r="V23" s="20"/>
      <c r="W23" s="20">
        <f>SUM(E23:U23)</f>
        <v>48</v>
      </c>
      <c r="X23" s="15">
        <v>4</v>
      </c>
      <c r="Y23" s="15">
        <v>2</v>
      </c>
      <c r="Z23" s="15">
        <v>4</v>
      </c>
      <c r="AA23" s="15">
        <v>4</v>
      </c>
      <c r="AB23" s="15">
        <v>2</v>
      </c>
      <c r="AC23" s="15">
        <v>4</v>
      </c>
      <c r="AD23" s="15">
        <v>2</v>
      </c>
      <c r="AE23" s="15">
        <v>4</v>
      </c>
      <c r="AF23" s="15">
        <v>4</v>
      </c>
      <c r="AG23" s="15">
        <v>2</v>
      </c>
      <c r="AH23" s="15">
        <v>4</v>
      </c>
      <c r="AI23" s="15">
        <v>2</v>
      </c>
      <c r="AJ23" s="15">
        <v>4</v>
      </c>
      <c r="AK23" s="15">
        <v>2</v>
      </c>
      <c r="AL23" s="15">
        <v>4</v>
      </c>
      <c r="AM23" s="15">
        <v>2</v>
      </c>
      <c r="AN23" s="15">
        <v>4</v>
      </c>
      <c r="AO23" s="15">
        <v>4</v>
      </c>
      <c r="AP23" s="15">
        <v>4</v>
      </c>
      <c r="AQ23" s="298">
        <v>4</v>
      </c>
      <c r="AR23" s="49">
        <v>4</v>
      </c>
      <c r="AS23" s="49">
        <v>2</v>
      </c>
      <c r="AT23" s="298">
        <v>4</v>
      </c>
      <c r="AU23" s="298"/>
      <c r="AV23" s="302" t="s">
        <v>70</v>
      </c>
      <c r="AW23" s="20">
        <f>SUM(X23:AV23)</f>
        <v>76</v>
      </c>
      <c r="AX23" s="20"/>
      <c r="AY23" s="20"/>
      <c r="AZ23" s="20"/>
      <c r="BA23" s="20"/>
      <c r="BB23" s="20"/>
      <c r="BC23" s="20"/>
      <c r="BD23" s="20"/>
      <c r="BE23" s="3">
        <f>W23+AW23</f>
        <v>124</v>
      </c>
      <c r="BF23" s="298"/>
    </row>
    <row r="24" spans="1:58" s="281" customFormat="1" ht="14.25" customHeight="1">
      <c r="A24" s="297"/>
      <c r="B24" s="301"/>
      <c r="C24" s="300"/>
      <c r="D24" s="299" t="s">
        <v>7</v>
      </c>
      <c r="E24" s="296">
        <v>2</v>
      </c>
      <c r="F24" s="296">
        <v>2</v>
      </c>
      <c r="G24" s="296">
        <v>2</v>
      </c>
      <c r="H24" s="296">
        <v>1</v>
      </c>
      <c r="I24" s="296">
        <v>1</v>
      </c>
      <c r="J24" s="296">
        <v>1</v>
      </c>
      <c r="K24" s="296">
        <v>2</v>
      </c>
      <c r="L24" s="296">
        <v>1</v>
      </c>
      <c r="M24" s="296">
        <v>2</v>
      </c>
      <c r="N24" s="296">
        <v>1</v>
      </c>
      <c r="O24" s="296">
        <v>2</v>
      </c>
      <c r="P24" s="296">
        <v>1</v>
      </c>
      <c r="Q24" s="296">
        <v>2</v>
      </c>
      <c r="R24" s="308">
        <v>1</v>
      </c>
      <c r="S24" s="308">
        <v>2</v>
      </c>
      <c r="T24" s="308">
        <v>1</v>
      </c>
      <c r="U24" s="19"/>
      <c r="V24" s="20"/>
      <c r="W24" s="20"/>
      <c r="X24" s="296">
        <v>2</v>
      </c>
      <c r="Y24" s="296">
        <v>1</v>
      </c>
      <c r="Z24" s="296">
        <v>2</v>
      </c>
      <c r="AA24" s="296">
        <v>2</v>
      </c>
      <c r="AB24" s="296">
        <v>1</v>
      </c>
      <c r="AC24" s="296">
        <v>2</v>
      </c>
      <c r="AD24" s="296">
        <v>1</v>
      </c>
      <c r="AE24" s="296">
        <v>2</v>
      </c>
      <c r="AF24" s="296">
        <v>2</v>
      </c>
      <c r="AG24" s="296">
        <v>2</v>
      </c>
      <c r="AH24" s="296">
        <v>1</v>
      </c>
      <c r="AI24" s="296">
        <v>1</v>
      </c>
      <c r="AJ24" s="296">
        <v>2</v>
      </c>
      <c r="AK24" s="296">
        <v>1</v>
      </c>
      <c r="AL24" s="296">
        <v>2</v>
      </c>
      <c r="AM24" s="296">
        <v>1</v>
      </c>
      <c r="AN24" s="296">
        <v>2</v>
      </c>
      <c r="AO24" s="296">
        <v>2</v>
      </c>
      <c r="AP24" s="296">
        <v>1</v>
      </c>
      <c r="AQ24" s="296">
        <v>2</v>
      </c>
      <c r="AR24" s="296">
        <v>2</v>
      </c>
      <c r="AS24" s="296"/>
      <c r="AT24" s="296">
        <v>2</v>
      </c>
      <c r="AU24" s="296">
        <v>2</v>
      </c>
      <c r="AV24" s="20"/>
      <c r="AW24" s="20"/>
      <c r="AX24" s="20"/>
      <c r="AY24" s="20"/>
      <c r="AZ24" s="20"/>
      <c r="BA24" s="20"/>
      <c r="BB24" s="20"/>
      <c r="BC24" s="20"/>
      <c r="BD24" s="20"/>
      <c r="BE24" s="3"/>
      <c r="BF24" s="298">
        <v>62</v>
      </c>
    </row>
    <row r="25" spans="1:58" s="281" customFormat="1" ht="10.5" customHeight="1">
      <c r="A25" s="297"/>
      <c r="B25" s="301" t="s">
        <v>168</v>
      </c>
      <c r="C25" s="300" t="s">
        <v>101</v>
      </c>
      <c r="D25" s="299" t="s">
        <v>6</v>
      </c>
      <c r="E25" s="15">
        <v>4</v>
      </c>
      <c r="F25" s="15">
        <v>4</v>
      </c>
      <c r="G25" s="15">
        <v>6</v>
      </c>
      <c r="H25" s="15">
        <v>6</v>
      </c>
      <c r="I25" s="15">
        <v>4</v>
      </c>
      <c r="J25" s="15">
        <v>6</v>
      </c>
      <c r="K25" s="15">
        <v>4</v>
      </c>
      <c r="L25" s="15">
        <v>6</v>
      </c>
      <c r="M25" s="15">
        <v>6</v>
      </c>
      <c r="N25" s="15">
        <v>4</v>
      </c>
      <c r="O25" s="15">
        <v>6</v>
      </c>
      <c r="P25" s="15">
        <v>6</v>
      </c>
      <c r="Q25" s="15">
        <v>4</v>
      </c>
      <c r="R25" s="19">
        <v>8</v>
      </c>
      <c r="S25" s="19">
        <v>6</v>
      </c>
      <c r="T25" s="19">
        <v>6</v>
      </c>
      <c r="U25" s="23" t="s">
        <v>26</v>
      </c>
      <c r="V25" s="20"/>
      <c r="W25" s="20">
        <f>SUM(E25:U25)</f>
        <v>86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9"/>
      <c r="AL25" s="19"/>
      <c r="AM25" s="19"/>
      <c r="AN25" s="19"/>
      <c r="AO25" s="15"/>
      <c r="AP25" s="15"/>
      <c r="AQ25" s="298"/>
      <c r="AR25" s="49"/>
      <c r="AS25" s="49"/>
      <c r="AT25" s="298"/>
      <c r="AU25" s="298"/>
      <c r="AV25" s="20"/>
      <c r="AW25" s="20"/>
      <c r="AX25" s="20"/>
      <c r="AY25" s="20"/>
      <c r="AZ25" s="20"/>
      <c r="BA25" s="20"/>
      <c r="BB25" s="20"/>
      <c r="BC25" s="20"/>
      <c r="BD25" s="20"/>
      <c r="BE25" s="3">
        <f>W25+AW25</f>
        <v>86</v>
      </c>
      <c r="BF25" s="298"/>
    </row>
    <row r="26" spans="1:58" s="281" customFormat="1" ht="14.25" customHeight="1">
      <c r="A26" s="297"/>
      <c r="B26" s="301"/>
      <c r="C26" s="300"/>
      <c r="D26" s="299" t="s">
        <v>7</v>
      </c>
      <c r="E26" s="296">
        <v>3</v>
      </c>
      <c r="F26" s="296">
        <v>2</v>
      </c>
      <c r="G26" s="296">
        <v>3</v>
      </c>
      <c r="H26" s="296">
        <v>2</v>
      </c>
      <c r="I26" s="296">
        <v>3</v>
      </c>
      <c r="J26" s="296">
        <v>3</v>
      </c>
      <c r="K26" s="296">
        <v>2</v>
      </c>
      <c r="L26" s="296">
        <v>3</v>
      </c>
      <c r="M26" s="296">
        <v>3</v>
      </c>
      <c r="N26" s="296">
        <v>2</v>
      </c>
      <c r="O26" s="296">
        <v>3</v>
      </c>
      <c r="P26" s="296">
        <v>3</v>
      </c>
      <c r="Q26" s="296">
        <v>2</v>
      </c>
      <c r="R26" s="308">
        <v>3</v>
      </c>
      <c r="S26" s="308">
        <v>3</v>
      </c>
      <c r="T26" s="308">
        <v>3</v>
      </c>
      <c r="V26" s="20"/>
      <c r="W26" s="20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9"/>
      <c r="AL26" s="19"/>
      <c r="AM26" s="19"/>
      <c r="AN26" s="19"/>
      <c r="AO26" s="15"/>
      <c r="AP26" s="15"/>
      <c r="AQ26" s="298"/>
      <c r="AR26" s="49"/>
      <c r="AS26" s="49"/>
      <c r="AT26" s="298"/>
      <c r="AU26" s="298"/>
      <c r="AV26" s="20"/>
      <c r="AW26" s="20"/>
      <c r="AX26" s="20"/>
      <c r="AY26" s="20"/>
      <c r="AZ26" s="20"/>
      <c r="BA26" s="20"/>
      <c r="BB26" s="20"/>
      <c r="BC26" s="20"/>
      <c r="BD26" s="20"/>
      <c r="BE26" s="3"/>
      <c r="BF26" s="298">
        <v>43</v>
      </c>
    </row>
    <row r="27" spans="1:58" s="281" customFormat="1" ht="10.5" customHeight="1">
      <c r="A27" s="297"/>
      <c r="B27" s="301" t="s">
        <v>172</v>
      </c>
      <c r="C27" s="300" t="s">
        <v>103</v>
      </c>
      <c r="D27" s="299" t="s">
        <v>6</v>
      </c>
      <c r="E27" s="15">
        <v>4</v>
      </c>
      <c r="F27" s="15">
        <v>4</v>
      </c>
      <c r="G27" s="15">
        <v>4</v>
      </c>
      <c r="H27" s="15">
        <v>6</v>
      </c>
      <c r="I27" s="15">
        <v>6</v>
      </c>
      <c r="J27" s="15">
        <v>6</v>
      </c>
      <c r="K27" s="15">
        <v>4</v>
      </c>
      <c r="L27" s="15">
        <v>4</v>
      </c>
      <c r="M27" s="15">
        <v>6</v>
      </c>
      <c r="N27" s="15">
        <v>6</v>
      </c>
      <c r="O27" s="15">
        <v>4</v>
      </c>
      <c r="P27" s="15">
        <v>6</v>
      </c>
      <c r="Q27" s="15">
        <v>6</v>
      </c>
      <c r="R27" s="19">
        <v>4</v>
      </c>
      <c r="S27" s="19">
        <v>4</v>
      </c>
      <c r="T27" s="19">
        <v>4</v>
      </c>
      <c r="U27" s="23" t="s">
        <v>26</v>
      </c>
      <c r="V27" s="20"/>
      <c r="W27" s="20">
        <f>SUM(E27:U27)</f>
        <v>78</v>
      </c>
      <c r="X27" s="15">
        <v>2</v>
      </c>
      <c r="Y27" s="15">
        <v>2</v>
      </c>
      <c r="Z27" s="15">
        <v>4</v>
      </c>
      <c r="AA27" s="15">
        <v>2</v>
      </c>
      <c r="AB27" s="15">
        <v>4</v>
      </c>
      <c r="AC27" s="15">
        <v>4</v>
      </c>
      <c r="AD27" s="15">
        <v>2</v>
      </c>
      <c r="AE27" s="15"/>
      <c r="AF27" s="15">
        <v>2</v>
      </c>
      <c r="AG27" s="15">
        <v>2</v>
      </c>
      <c r="AH27" s="15">
        <v>2</v>
      </c>
      <c r="AI27" s="15">
        <v>4</v>
      </c>
      <c r="AJ27" s="15">
        <v>2</v>
      </c>
      <c r="AK27" s="19">
        <v>4</v>
      </c>
      <c r="AL27" s="19">
        <v>2</v>
      </c>
      <c r="AM27" s="19">
        <v>4</v>
      </c>
      <c r="AN27" s="19">
        <v>4</v>
      </c>
      <c r="AO27" s="15">
        <v>2</v>
      </c>
      <c r="AP27" s="15">
        <v>2</v>
      </c>
      <c r="AQ27" s="298">
        <v>2</v>
      </c>
      <c r="AR27" s="49">
        <v>4</v>
      </c>
      <c r="AT27" s="298"/>
      <c r="AU27" s="44" t="s">
        <v>96</v>
      </c>
      <c r="AV27" s="20"/>
      <c r="AW27" s="20">
        <f>SUM(X27:AV27)</f>
        <v>56</v>
      </c>
      <c r="AX27" s="20"/>
      <c r="AY27" s="20"/>
      <c r="AZ27" s="20"/>
      <c r="BA27" s="20"/>
      <c r="BB27" s="20"/>
      <c r="BC27" s="20"/>
      <c r="BD27" s="20"/>
      <c r="BE27" s="3">
        <f>W27+AW27</f>
        <v>134</v>
      </c>
      <c r="BF27" s="298"/>
    </row>
    <row r="28" spans="1:58" s="281" customFormat="1" ht="14.25" customHeight="1">
      <c r="A28" s="297"/>
      <c r="B28" s="301"/>
      <c r="C28" s="300"/>
      <c r="D28" s="299" t="s">
        <v>7</v>
      </c>
      <c r="E28" s="296">
        <v>2</v>
      </c>
      <c r="F28" s="296">
        <v>2</v>
      </c>
      <c r="G28" s="296">
        <v>2</v>
      </c>
      <c r="H28" s="296">
        <v>3</v>
      </c>
      <c r="I28" s="296">
        <v>3</v>
      </c>
      <c r="J28" s="296">
        <v>3</v>
      </c>
      <c r="K28" s="296">
        <v>2</v>
      </c>
      <c r="L28" s="296">
        <v>2</v>
      </c>
      <c r="M28" s="296">
        <v>3</v>
      </c>
      <c r="N28" s="296">
        <v>3</v>
      </c>
      <c r="O28" s="296">
        <v>3</v>
      </c>
      <c r="P28" s="296">
        <v>2</v>
      </c>
      <c r="Q28" s="296">
        <v>3</v>
      </c>
      <c r="R28" s="308">
        <v>2</v>
      </c>
      <c r="S28" s="308">
        <v>2</v>
      </c>
      <c r="T28" s="308">
        <v>2</v>
      </c>
      <c r="V28" s="20"/>
      <c r="W28" s="20"/>
      <c r="X28" s="296">
        <v>1</v>
      </c>
      <c r="Y28" s="296">
        <v>1</v>
      </c>
      <c r="Z28" s="296">
        <v>2</v>
      </c>
      <c r="AA28" s="296">
        <v>1</v>
      </c>
      <c r="AB28" s="296">
        <v>1</v>
      </c>
      <c r="AC28" s="296">
        <v>2</v>
      </c>
      <c r="AD28" s="296">
        <v>1</v>
      </c>
      <c r="AE28" s="296">
        <v>1</v>
      </c>
      <c r="AF28" s="296">
        <v>1</v>
      </c>
      <c r="AG28" s="296">
        <v>1</v>
      </c>
      <c r="AH28" s="296">
        <v>1</v>
      </c>
      <c r="AI28" s="296">
        <v>2</v>
      </c>
      <c r="AJ28" s="296">
        <v>1</v>
      </c>
      <c r="AK28" s="296">
        <v>2</v>
      </c>
      <c r="AL28" s="296">
        <v>1</v>
      </c>
      <c r="AM28" s="296">
        <v>2</v>
      </c>
      <c r="AN28" s="296">
        <v>1</v>
      </c>
      <c r="AO28" s="296">
        <v>2</v>
      </c>
      <c r="AP28" s="296">
        <v>1</v>
      </c>
      <c r="AQ28" s="296">
        <v>1</v>
      </c>
      <c r="AR28" s="296">
        <v>2</v>
      </c>
      <c r="AS28" s="49"/>
      <c r="AT28" s="298"/>
      <c r="AU28" s="298"/>
      <c r="AV28" s="20"/>
      <c r="AW28" s="20"/>
      <c r="AX28" s="20"/>
      <c r="AY28" s="20"/>
      <c r="AZ28" s="20"/>
      <c r="BA28" s="20"/>
      <c r="BB28" s="20"/>
      <c r="BC28" s="20"/>
      <c r="BD28" s="20"/>
      <c r="BE28" s="3"/>
      <c r="BF28" s="298">
        <v>77</v>
      </c>
    </row>
    <row r="29" spans="1:58" s="281" customFormat="1">
      <c r="A29" s="297"/>
      <c r="B29" s="301" t="s">
        <v>159</v>
      </c>
      <c r="C29" s="300" t="s">
        <v>237</v>
      </c>
      <c r="D29" s="299" t="s">
        <v>6</v>
      </c>
      <c r="E29" s="15">
        <v>10</v>
      </c>
      <c r="F29" s="15">
        <v>10</v>
      </c>
      <c r="G29" s="15">
        <v>8</v>
      </c>
      <c r="H29" s="15">
        <v>10</v>
      </c>
      <c r="I29" s="15">
        <v>10</v>
      </c>
      <c r="J29" s="15">
        <v>8</v>
      </c>
      <c r="K29" s="15">
        <v>10</v>
      </c>
      <c r="L29" s="15">
        <v>10</v>
      </c>
      <c r="M29" s="15">
        <v>6</v>
      </c>
      <c r="N29" s="15">
        <v>10</v>
      </c>
      <c r="O29" s="15">
        <v>8</v>
      </c>
      <c r="P29" s="15">
        <v>10</v>
      </c>
      <c r="Q29" s="15">
        <v>8</v>
      </c>
      <c r="R29" s="15">
        <v>10</v>
      </c>
      <c r="S29" s="15">
        <v>8</v>
      </c>
      <c r="T29" s="15">
        <v>10</v>
      </c>
      <c r="U29" s="15"/>
      <c r="V29" s="18" t="s">
        <v>20</v>
      </c>
      <c r="W29" s="20">
        <f>SUM(E29:U29)</f>
        <v>146</v>
      </c>
      <c r="X29" s="15">
        <v>8</v>
      </c>
      <c r="Y29" s="15">
        <v>10</v>
      </c>
      <c r="Z29" s="15">
        <v>8</v>
      </c>
      <c r="AA29" s="15">
        <v>8</v>
      </c>
      <c r="AB29" s="15">
        <v>8</v>
      </c>
      <c r="AC29" s="15">
        <v>8</v>
      </c>
      <c r="AD29" s="15">
        <v>8</v>
      </c>
      <c r="AE29" s="15">
        <v>8</v>
      </c>
      <c r="AF29" s="15">
        <v>8</v>
      </c>
      <c r="AG29" s="15">
        <v>10</v>
      </c>
      <c r="AH29" s="15">
        <v>10</v>
      </c>
      <c r="AI29" s="15">
        <v>8</v>
      </c>
      <c r="AJ29" s="15">
        <v>8</v>
      </c>
      <c r="AK29" s="15">
        <v>8</v>
      </c>
      <c r="AL29" s="15">
        <v>8</v>
      </c>
      <c r="AM29" s="15">
        <v>10</v>
      </c>
      <c r="AN29" s="15">
        <v>8</v>
      </c>
      <c r="AO29" s="15">
        <v>8</v>
      </c>
      <c r="AP29" s="15">
        <v>8</v>
      </c>
      <c r="AQ29" s="15">
        <v>8</v>
      </c>
      <c r="AR29" s="15">
        <v>8</v>
      </c>
      <c r="AS29" s="15">
        <v>8</v>
      </c>
      <c r="AT29" s="15">
        <v>10</v>
      </c>
      <c r="AU29" s="44" t="s">
        <v>96</v>
      </c>
      <c r="AV29" s="20"/>
      <c r="AW29" s="20">
        <f>SUM(X29:AV29)</f>
        <v>194</v>
      </c>
      <c r="AX29" s="20"/>
      <c r="AY29" s="20"/>
      <c r="AZ29" s="20"/>
      <c r="BA29" s="20"/>
      <c r="BB29" s="20"/>
      <c r="BC29" s="20"/>
      <c r="BD29" s="20"/>
      <c r="BE29" s="3">
        <f>W29+AW29</f>
        <v>340</v>
      </c>
      <c r="BF29" s="298"/>
    </row>
    <row r="30" spans="1:58" s="281" customFormat="1">
      <c r="A30" s="297"/>
      <c r="B30" s="301"/>
      <c r="C30" s="300"/>
      <c r="D30" s="299" t="s">
        <v>7</v>
      </c>
      <c r="E30" s="309">
        <v>5</v>
      </c>
      <c r="F30" s="309">
        <v>5</v>
      </c>
      <c r="G30" s="309">
        <v>4</v>
      </c>
      <c r="H30" s="309">
        <v>5</v>
      </c>
      <c r="I30" s="309">
        <v>5</v>
      </c>
      <c r="J30" s="309">
        <v>4</v>
      </c>
      <c r="K30" s="309">
        <v>5</v>
      </c>
      <c r="L30" s="309">
        <v>5</v>
      </c>
      <c r="M30" s="309">
        <v>3</v>
      </c>
      <c r="N30" s="309">
        <v>5</v>
      </c>
      <c r="O30" s="309">
        <v>4</v>
      </c>
      <c r="P30" s="309">
        <v>5</v>
      </c>
      <c r="Q30" s="309">
        <v>4</v>
      </c>
      <c r="R30" s="309">
        <v>5</v>
      </c>
      <c r="S30" s="309">
        <v>4</v>
      </c>
      <c r="T30" s="309">
        <v>5</v>
      </c>
      <c r="U30" s="309"/>
      <c r="V30" s="57"/>
      <c r="W30" s="20"/>
      <c r="X30" s="296">
        <v>4</v>
      </c>
      <c r="Y30" s="296">
        <v>5</v>
      </c>
      <c r="Z30" s="296">
        <v>4</v>
      </c>
      <c r="AA30" s="296">
        <v>4</v>
      </c>
      <c r="AB30" s="296">
        <v>4</v>
      </c>
      <c r="AC30" s="296">
        <v>4</v>
      </c>
      <c r="AD30" s="296">
        <v>4</v>
      </c>
      <c r="AE30" s="296">
        <v>4</v>
      </c>
      <c r="AF30" s="296">
        <v>4</v>
      </c>
      <c r="AG30" s="296">
        <v>5</v>
      </c>
      <c r="AH30" s="296">
        <v>5</v>
      </c>
      <c r="AI30" s="296">
        <v>4</v>
      </c>
      <c r="AJ30" s="296">
        <v>4</v>
      </c>
      <c r="AK30" s="308">
        <v>4</v>
      </c>
      <c r="AL30" s="308">
        <v>4</v>
      </c>
      <c r="AM30" s="308">
        <v>5</v>
      </c>
      <c r="AN30" s="308">
        <v>4</v>
      </c>
      <c r="AO30" s="296">
        <v>4</v>
      </c>
      <c r="AP30" s="296">
        <v>4</v>
      </c>
      <c r="AQ30" s="296">
        <v>4</v>
      </c>
      <c r="AR30" s="296">
        <v>4</v>
      </c>
      <c r="AS30" s="296">
        <v>4</v>
      </c>
      <c r="AT30" s="296">
        <v>5</v>
      </c>
      <c r="AU30" s="298"/>
      <c r="AV30" s="20"/>
      <c r="AW30" s="20"/>
      <c r="AX30" s="20"/>
      <c r="AY30" s="20"/>
      <c r="AZ30" s="20"/>
      <c r="BA30" s="20"/>
      <c r="BB30" s="20"/>
      <c r="BC30" s="20"/>
      <c r="BD30" s="20"/>
      <c r="BE30" s="3"/>
      <c r="BF30" s="298">
        <v>170</v>
      </c>
    </row>
    <row r="31" spans="1:58" s="281" customFormat="1" ht="20.25" hidden="1" customHeight="1">
      <c r="A31" s="297"/>
      <c r="B31" s="301" t="s">
        <v>157</v>
      </c>
      <c r="C31" s="300" t="s">
        <v>228</v>
      </c>
      <c r="D31" s="299" t="s">
        <v>6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0"/>
      <c r="W31" s="20"/>
      <c r="X31" s="15">
        <v>6</v>
      </c>
      <c r="Y31" s="15">
        <v>6</v>
      </c>
      <c r="Z31" s="15">
        <v>6</v>
      </c>
      <c r="AA31" s="15">
        <v>6</v>
      </c>
      <c r="AB31" s="15">
        <v>6</v>
      </c>
      <c r="AC31" s="15">
        <v>6</v>
      </c>
      <c r="AD31" s="15">
        <v>6</v>
      </c>
      <c r="AE31" s="15">
        <v>6</v>
      </c>
      <c r="AF31" s="15">
        <v>6</v>
      </c>
      <c r="AG31" s="15">
        <v>6</v>
      </c>
      <c r="AH31" s="15">
        <v>6</v>
      </c>
      <c r="AI31" s="15">
        <v>6</v>
      </c>
      <c r="AJ31" s="15">
        <v>6</v>
      </c>
      <c r="AK31" s="19">
        <v>6</v>
      </c>
      <c r="AL31" s="19">
        <v>6</v>
      </c>
      <c r="AM31" s="19">
        <v>6</v>
      </c>
      <c r="AN31" s="19">
        <v>6</v>
      </c>
      <c r="AO31" s="15">
        <v>6</v>
      </c>
      <c r="AP31" s="15">
        <v>6</v>
      </c>
      <c r="AQ31" s="298"/>
      <c r="AR31" s="298"/>
      <c r="AS31" s="298"/>
      <c r="AT31" s="298"/>
      <c r="AU31" s="298"/>
      <c r="AV31" s="20"/>
      <c r="AW31" s="20">
        <f>SUM(X31:AV31)</f>
        <v>114</v>
      </c>
      <c r="AX31" s="20"/>
      <c r="AY31" s="20"/>
      <c r="AZ31" s="20"/>
      <c r="BA31" s="20"/>
      <c r="BB31" s="20"/>
      <c r="BC31" s="20"/>
      <c r="BD31" s="20"/>
      <c r="BE31" s="3">
        <v>114</v>
      </c>
      <c r="BF31" s="298"/>
    </row>
    <row r="32" spans="1:58" s="281" customFormat="1" ht="20.25" hidden="1" customHeight="1">
      <c r="A32" s="297"/>
      <c r="B32" s="301"/>
      <c r="C32" s="300"/>
      <c r="D32" s="299" t="s">
        <v>7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0"/>
      <c r="W32" s="20"/>
      <c r="X32" s="19">
        <v>3</v>
      </c>
      <c r="Y32" s="19">
        <v>3</v>
      </c>
      <c r="Z32" s="19">
        <v>3</v>
      </c>
      <c r="AA32" s="19">
        <v>3</v>
      </c>
      <c r="AB32" s="19">
        <v>3</v>
      </c>
      <c r="AC32" s="19">
        <v>3</v>
      </c>
      <c r="AD32" s="19">
        <v>3</v>
      </c>
      <c r="AE32" s="19">
        <v>3</v>
      </c>
      <c r="AF32" s="19">
        <v>3</v>
      </c>
      <c r="AG32" s="19">
        <v>3</v>
      </c>
      <c r="AH32" s="19">
        <v>3</v>
      </c>
      <c r="AI32" s="19">
        <v>3</v>
      </c>
      <c r="AJ32" s="19">
        <v>3</v>
      </c>
      <c r="AK32" s="19">
        <v>3</v>
      </c>
      <c r="AL32" s="19">
        <v>3</v>
      </c>
      <c r="AM32" s="19">
        <v>3</v>
      </c>
      <c r="AN32" s="19">
        <v>3</v>
      </c>
      <c r="AO32" s="19">
        <v>3</v>
      </c>
      <c r="AP32" s="19">
        <v>3</v>
      </c>
      <c r="AQ32" s="19"/>
      <c r="AR32" s="19"/>
      <c r="AS32" s="19"/>
      <c r="AT32" s="15"/>
      <c r="AU32" s="15"/>
      <c r="AV32" s="20"/>
      <c r="AW32" s="20">
        <f>SUM(X32:AV32)</f>
        <v>57</v>
      </c>
      <c r="AX32" s="20"/>
      <c r="AY32" s="20"/>
      <c r="AZ32" s="20"/>
      <c r="BA32" s="20"/>
      <c r="BB32" s="20"/>
      <c r="BC32" s="20"/>
      <c r="BD32" s="20"/>
      <c r="BE32" s="3"/>
      <c r="BF32" s="298">
        <v>57</v>
      </c>
    </row>
    <row r="33" spans="1:60" ht="12.75" hidden="1" customHeight="1">
      <c r="A33" s="297"/>
      <c r="B33" s="301" t="s">
        <v>155</v>
      </c>
      <c r="C33" s="300" t="s">
        <v>154</v>
      </c>
      <c r="D33" s="299" t="s">
        <v>6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0"/>
      <c r="W33" s="20"/>
      <c r="X33" s="19"/>
      <c r="Y33" s="298"/>
      <c r="Z33" s="298"/>
      <c r="AA33" s="298"/>
      <c r="AB33" s="298"/>
      <c r="AC33" s="15"/>
      <c r="AD33" s="15"/>
      <c r="AE33" s="15"/>
      <c r="AF33" s="15"/>
      <c r="AG33" s="15"/>
      <c r="AH33" s="15"/>
      <c r="AI33" s="303"/>
      <c r="AJ33" s="15"/>
      <c r="AK33" s="15"/>
      <c r="AL33" s="15"/>
      <c r="AM33" s="15"/>
      <c r="AN33" s="15"/>
      <c r="AO33" s="15"/>
      <c r="AP33" s="15"/>
      <c r="AQ33" s="19"/>
      <c r="AR33" s="18">
        <v>36</v>
      </c>
      <c r="AS33" s="18">
        <v>36</v>
      </c>
      <c r="AT33" s="18">
        <v>36</v>
      </c>
      <c r="AU33" s="18">
        <v>36</v>
      </c>
      <c r="AV33" s="20"/>
      <c r="AW33" s="20">
        <f>SUM(X33:AV33)</f>
        <v>144</v>
      </c>
      <c r="AX33" s="20"/>
      <c r="AY33" s="20"/>
      <c r="AZ33" s="20"/>
      <c r="BA33" s="20"/>
      <c r="BB33" s="20"/>
      <c r="BC33" s="20"/>
      <c r="BD33" s="20"/>
      <c r="BE33" s="3">
        <f>SUM(E33:BD33)</f>
        <v>288</v>
      </c>
      <c r="BF33" s="298"/>
    </row>
    <row r="34" spans="1:60" ht="12.75" hidden="1" customHeight="1">
      <c r="A34" s="297"/>
      <c r="B34" s="301"/>
      <c r="C34" s="300"/>
      <c r="D34" s="299" t="s">
        <v>7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0"/>
      <c r="W34" s="20"/>
      <c r="X34" s="19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20"/>
      <c r="AW34" s="20">
        <f>SUM(X34:AV34)</f>
        <v>0</v>
      </c>
      <c r="AX34" s="20"/>
      <c r="AY34" s="20"/>
      <c r="AZ34" s="20"/>
      <c r="BA34" s="20"/>
      <c r="BB34" s="20"/>
      <c r="BC34" s="20"/>
      <c r="BD34" s="20"/>
      <c r="BE34" s="3"/>
      <c r="BF34" s="298"/>
    </row>
    <row r="35" spans="1:60" ht="20.25" hidden="1" customHeight="1">
      <c r="A35" s="297"/>
      <c r="B35" s="307" t="s">
        <v>236</v>
      </c>
      <c r="C35" s="306" t="s">
        <v>235</v>
      </c>
      <c r="D35" s="305" t="s">
        <v>6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0"/>
      <c r="W35" s="20"/>
      <c r="X35" s="20"/>
      <c r="Y35" s="24">
        <f>Y37+Y39</f>
        <v>0</v>
      </c>
      <c r="Z35" s="24">
        <f>Z37+Z39</f>
        <v>0</v>
      </c>
      <c r="AA35" s="24">
        <f>AA37+AA39</f>
        <v>0</v>
      </c>
      <c r="AB35" s="24">
        <f>AB37+AB39</f>
        <v>0</v>
      </c>
      <c r="AC35" s="24">
        <f>AC37+AC39</f>
        <v>0</v>
      </c>
      <c r="AD35" s="24">
        <f>AD37+AD39</f>
        <v>0</v>
      </c>
      <c r="AE35" s="24">
        <f>AE37+AE39</f>
        <v>0</v>
      </c>
      <c r="AF35" s="24">
        <f>AF37+AF39</f>
        <v>0</v>
      </c>
      <c r="AG35" s="24">
        <f>AG37+AG39</f>
        <v>0</v>
      </c>
      <c r="AH35" s="24">
        <f>AH37+AH39</f>
        <v>0</v>
      </c>
      <c r="AI35" s="24"/>
      <c r="AJ35" s="24">
        <f>AJ37+AJ39</f>
        <v>0</v>
      </c>
      <c r="AK35" s="24">
        <f>AK37+AK39</f>
        <v>0</v>
      </c>
      <c r="AL35" s="24">
        <f>AL37+AL39</f>
        <v>0</v>
      </c>
      <c r="AM35" s="24">
        <f>AM37+AM39</f>
        <v>0</v>
      </c>
      <c r="AN35" s="24">
        <f>AN37+AN39</f>
        <v>0</v>
      </c>
      <c r="AO35" s="24">
        <f>AO37+AO39</f>
        <v>0</v>
      </c>
      <c r="AP35" s="24">
        <f>AP37+AP39</f>
        <v>0</v>
      </c>
      <c r="AQ35" s="24">
        <f>AQ37+AQ39</f>
        <v>0</v>
      </c>
      <c r="AR35" s="24">
        <f>AR37+AR39</f>
        <v>0</v>
      </c>
      <c r="AS35" s="24">
        <f>AS37+AS39</f>
        <v>0</v>
      </c>
      <c r="AT35" s="15"/>
      <c r="AU35" s="15"/>
      <c r="AV35" s="20"/>
      <c r="AW35" s="20">
        <f>SUM(X35:AV35)</f>
        <v>0</v>
      </c>
      <c r="AX35" s="20"/>
      <c r="AY35" s="20"/>
      <c r="AZ35" s="20"/>
      <c r="BA35" s="20"/>
      <c r="BB35" s="20"/>
      <c r="BC35" s="20"/>
      <c r="BD35" s="20"/>
      <c r="BE35" s="3">
        <f>SUM(E35:BD35)</f>
        <v>0</v>
      </c>
      <c r="BF35" s="298"/>
    </row>
    <row r="36" spans="1:60" ht="20.25" hidden="1" customHeight="1">
      <c r="A36" s="297"/>
      <c r="B36" s="307"/>
      <c r="C36" s="306"/>
      <c r="D36" s="305" t="s">
        <v>7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0"/>
      <c r="W36" s="20"/>
      <c r="X36" s="20"/>
      <c r="Y36" s="24">
        <f>Y38+Y40</f>
        <v>0</v>
      </c>
      <c r="Z36" s="24">
        <f>Z38+Z40</f>
        <v>0</v>
      </c>
      <c r="AA36" s="24">
        <f>AA38+AA40</f>
        <v>0</v>
      </c>
      <c r="AB36" s="24">
        <f>AB38+AB40</f>
        <v>0</v>
      </c>
      <c r="AC36" s="24">
        <f>AC38+AC40</f>
        <v>0</v>
      </c>
      <c r="AD36" s="24">
        <f>AD38+AD40</f>
        <v>0</v>
      </c>
      <c r="AE36" s="24">
        <f>AE38+AE40</f>
        <v>0</v>
      </c>
      <c r="AF36" s="24">
        <f>AF38+AF40</f>
        <v>0</v>
      </c>
      <c r="AG36" s="24">
        <f>AG38+AG40</f>
        <v>0</v>
      </c>
      <c r="AH36" s="24">
        <f>AH38+AH40</f>
        <v>0</v>
      </c>
      <c r="AI36" s="24"/>
      <c r="AJ36" s="24">
        <f>AJ38+AJ40</f>
        <v>0</v>
      </c>
      <c r="AK36" s="24">
        <f>AK38+AK40</f>
        <v>0</v>
      </c>
      <c r="AL36" s="24">
        <f>AL38+AL40</f>
        <v>0</v>
      </c>
      <c r="AM36" s="24">
        <f>AM38+AM40</f>
        <v>0</v>
      </c>
      <c r="AN36" s="24">
        <f>AN38+AN40</f>
        <v>0</v>
      </c>
      <c r="AO36" s="24">
        <f>AO38+AO40</f>
        <v>0</v>
      </c>
      <c r="AP36" s="24">
        <f>AP38+AP40</f>
        <v>0</v>
      </c>
      <c r="AQ36" s="24">
        <f>AQ38+AQ40</f>
        <v>0</v>
      </c>
      <c r="AR36" s="24">
        <f>AR38+AR40</f>
        <v>0</v>
      </c>
      <c r="AS36" s="24">
        <f>AS38+AS40</f>
        <v>0</v>
      </c>
      <c r="AT36" s="15"/>
      <c r="AU36" s="15"/>
      <c r="AV36" s="20"/>
      <c r="AW36" s="20">
        <f>SUM(X36:AV36)</f>
        <v>0</v>
      </c>
      <c r="AX36" s="20"/>
      <c r="AY36" s="20"/>
      <c r="AZ36" s="20"/>
      <c r="BA36" s="20"/>
      <c r="BB36" s="20"/>
      <c r="BC36" s="20"/>
      <c r="BD36" s="20"/>
      <c r="BE36" s="3">
        <f>BE35/2</f>
        <v>0</v>
      </c>
      <c r="BF36" s="298"/>
    </row>
    <row r="37" spans="1:60" ht="12.75" hidden="1" customHeight="1">
      <c r="A37" s="297"/>
      <c r="B37" s="304" t="s">
        <v>234</v>
      </c>
      <c r="C37" s="300" t="s">
        <v>233</v>
      </c>
      <c r="D37" s="299" t="s">
        <v>6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0"/>
      <c r="W37" s="20"/>
      <c r="X37" s="20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20"/>
      <c r="AW37" s="20">
        <f>SUM(X37:AV37)</f>
        <v>0</v>
      </c>
      <c r="AX37" s="20"/>
      <c r="AY37" s="20"/>
      <c r="AZ37" s="20"/>
      <c r="BA37" s="20"/>
      <c r="BB37" s="20"/>
      <c r="BC37" s="20"/>
      <c r="BD37" s="20"/>
      <c r="BE37" s="3">
        <f>SUM(E37:BD37)</f>
        <v>0</v>
      </c>
      <c r="BF37" s="298"/>
    </row>
    <row r="38" spans="1:60" ht="12.75" hidden="1" customHeight="1">
      <c r="A38" s="297"/>
      <c r="B38" s="304"/>
      <c r="C38" s="300"/>
      <c r="D38" s="299" t="s">
        <v>7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0"/>
      <c r="W38" s="20"/>
      <c r="X38" s="20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20"/>
      <c r="AW38" s="20">
        <f>SUM(X38:AV38)</f>
        <v>0</v>
      </c>
      <c r="AX38" s="20"/>
      <c r="AY38" s="20"/>
      <c r="AZ38" s="20"/>
      <c r="BA38" s="20"/>
      <c r="BB38" s="20"/>
      <c r="BC38" s="20"/>
      <c r="BD38" s="20"/>
      <c r="BE38" s="3">
        <f>BE37/2</f>
        <v>0</v>
      </c>
      <c r="BF38" s="298"/>
    </row>
    <row r="39" spans="1:60" ht="12.75" hidden="1" customHeight="1">
      <c r="A39" s="297"/>
      <c r="B39" s="304" t="s">
        <v>232</v>
      </c>
      <c r="C39" s="300" t="s">
        <v>231</v>
      </c>
      <c r="D39" s="299" t="s">
        <v>6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0"/>
      <c r="W39" s="20"/>
      <c r="X39" s="20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20"/>
      <c r="AW39" s="20">
        <f>SUM(X39:AV39)</f>
        <v>0</v>
      </c>
      <c r="AX39" s="20"/>
      <c r="AY39" s="20"/>
      <c r="AZ39" s="20"/>
      <c r="BA39" s="20"/>
      <c r="BB39" s="20"/>
      <c r="BC39" s="20"/>
      <c r="BD39" s="20"/>
      <c r="BE39" s="3">
        <f>SUM(E39:BD39)</f>
        <v>0</v>
      </c>
      <c r="BF39" s="298"/>
    </row>
    <row r="40" spans="1:60" ht="12.75" hidden="1" customHeight="1">
      <c r="A40" s="297"/>
      <c r="B40" s="304"/>
      <c r="C40" s="300"/>
      <c r="D40" s="299" t="s">
        <v>7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0"/>
      <c r="W40" s="20"/>
      <c r="X40" s="20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20"/>
      <c r="AW40" s="20">
        <f>SUM(X40:AV40)</f>
        <v>0</v>
      </c>
      <c r="AX40" s="20"/>
      <c r="AY40" s="20"/>
      <c r="AZ40" s="20"/>
      <c r="BA40" s="20"/>
      <c r="BB40" s="20"/>
      <c r="BC40" s="20"/>
      <c r="BD40" s="20"/>
      <c r="BE40" s="3">
        <f>BE39/2</f>
        <v>0</v>
      </c>
      <c r="BF40" s="298"/>
    </row>
    <row r="41" spans="1:60" ht="12.75" hidden="1" customHeight="1">
      <c r="A41" s="297"/>
      <c r="B41" s="304" t="s">
        <v>230</v>
      </c>
      <c r="C41" s="300" t="s">
        <v>154</v>
      </c>
      <c r="D41" s="299" t="s">
        <v>6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0"/>
      <c r="W41" s="20"/>
      <c r="X41" s="20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303"/>
      <c r="AU41" s="303"/>
      <c r="AV41" s="20"/>
      <c r="AW41" s="20">
        <f>SUM(X41:AV41)</f>
        <v>0</v>
      </c>
      <c r="AX41" s="20"/>
      <c r="AY41" s="20"/>
      <c r="AZ41" s="20"/>
      <c r="BA41" s="20"/>
      <c r="BB41" s="20"/>
      <c r="BC41" s="20"/>
      <c r="BD41" s="20"/>
      <c r="BE41" s="3">
        <f>SUM(E41:BD41)</f>
        <v>0</v>
      </c>
      <c r="BF41" s="298"/>
    </row>
    <row r="42" spans="1:60" ht="12.75" hidden="1" customHeight="1">
      <c r="A42" s="297"/>
      <c r="B42" s="304"/>
      <c r="C42" s="300"/>
      <c r="D42" s="299" t="s">
        <v>7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20"/>
      <c r="W42" s="20"/>
      <c r="X42" s="20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303"/>
      <c r="AU42" s="303"/>
      <c r="AV42" s="20"/>
      <c r="AW42" s="20">
        <f>SUM(X42:AV42)</f>
        <v>0</v>
      </c>
      <c r="AX42" s="20"/>
      <c r="AY42" s="20"/>
      <c r="AZ42" s="20"/>
      <c r="BA42" s="20"/>
      <c r="BB42" s="20"/>
      <c r="BC42" s="20"/>
      <c r="BD42" s="20"/>
      <c r="BE42" s="3">
        <f>BE41/2</f>
        <v>0</v>
      </c>
      <c r="BF42" s="298"/>
    </row>
    <row r="43" spans="1:60">
      <c r="A43" s="297"/>
      <c r="B43" s="301" t="s">
        <v>229</v>
      </c>
      <c r="C43" s="300" t="s">
        <v>228</v>
      </c>
      <c r="D43" s="299" t="s">
        <v>6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20"/>
      <c r="W43" s="20"/>
      <c r="X43" s="19">
        <v>12</v>
      </c>
      <c r="Y43" s="15">
        <v>8</v>
      </c>
      <c r="Z43" s="15">
        <v>12</v>
      </c>
      <c r="AA43" s="19">
        <v>12</v>
      </c>
      <c r="AB43" s="15">
        <v>12</v>
      </c>
      <c r="AC43" s="15">
        <v>10</v>
      </c>
      <c r="AD43" s="19">
        <v>12</v>
      </c>
      <c r="AE43" s="15">
        <v>10</v>
      </c>
      <c r="AF43" s="15">
        <v>12</v>
      </c>
      <c r="AG43" s="19">
        <v>12</v>
      </c>
      <c r="AH43" s="15">
        <v>12</v>
      </c>
      <c r="AI43" s="15">
        <v>12</v>
      </c>
      <c r="AJ43" s="19">
        <v>12</v>
      </c>
      <c r="AK43" s="15">
        <v>10</v>
      </c>
      <c r="AL43" s="15">
        <v>12</v>
      </c>
      <c r="AM43" s="19">
        <v>12</v>
      </c>
      <c r="AN43" s="15">
        <v>12</v>
      </c>
      <c r="AO43" s="15">
        <v>8</v>
      </c>
      <c r="AP43" s="19">
        <v>10</v>
      </c>
      <c r="AQ43" s="15">
        <v>10</v>
      </c>
      <c r="AR43" s="15">
        <v>12</v>
      </c>
      <c r="AS43" s="19">
        <v>12</v>
      </c>
      <c r="AT43" s="15">
        <v>12</v>
      </c>
      <c r="AU43" s="55"/>
      <c r="AV43" s="302" t="s">
        <v>70</v>
      </c>
      <c r="AW43" s="20">
        <f>SUM(X43:AV43)</f>
        <v>258</v>
      </c>
      <c r="AX43" s="20"/>
      <c r="AY43" s="20"/>
      <c r="AZ43" s="20"/>
      <c r="BA43" s="20"/>
      <c r="BB43" s="20"/>
      <c r="BC43" s="20"/>
      <c r="BD43" s="20"/>
      <c r="BE43" s="3">
        <f>AW43</f>
        <v>258</v>
      </c>
      <c r="BF43" s="298"/>
    </row>
    <row r="44" spans="1:60">
      <c r="A44" s="297"/>
      <c r="B44" s="301"/>
      <c r="C44" s="300"/>
      <c r="D44" s="299" t="s">
        <v>7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0"/>
      <c r="W44" s="20"/>
      <c r="X44" s="296">
        <v>5</v>
      </c>
      <c r="Y44" s="296">
        <v>6</v>
      </c>
      <c r="Z44" s="296">
        <v>5</v>
      </c>
      <c r="AA44" s="296">
        <v>6</v>
      </c>
      <c r="AB44" s="296">
        <v>6</v>
      </c>
      <c r="AC44" s="296">
        <v>5</v>
      </c>
      <c r="AD44" s="296">
        <v>6</v>
      </c>
      <c r="AE44" s="296">
        <v>6</v>
      </c>
      <c r="AF44" s="296">
        <v>5</v>
      </c>
      <c r="AG44" s="296">
        <v>6</v>
      </c>
      <c r="AH44" s="296">
        <v>6</v>
      </c>
      <c r="AI44" s="296">
        <v>5</v>
      </c>
      <c r="AJ44" s="296">
        <v>5</v>
      </c>
      <c r="AK44" s="296">
        <v>6</v>
      </c>
      <c r="AL44" s="296">
        <v>5</v>
      </c>
      <c r="AM44" s="296">
        <v>6</v>
      </c>
      <c r="AN44" s="296">
        <v>6</v>
      </c>
      <c r="AO44" s="296">
        <v>5</v>
      </c>
      <c r="AP44" s="296">
        <v>6</v>
      </c>
      <c r="AQ44" s="296">
        <v>6</v>
      </c>
      <c r="AR44" s="296">
        <v>5</v>
      </c>
      <c r="AS44" s="296">
        <v>4</v>
      </c>
      <c r="AT44" s="296">
        <v>6</v>
      </c>
      <c r="AU44" s="296">
        <v>2</v>
      </c>
      <c r="AV44" s="20"/>
      <c r="AW44" s="20"/>
      <c r="AX44" s="20"/>
      <c r="AY44" s="20"/>
      <c r="AZ44" s="20"/>
      <c r="BA44" s="20"/>
      <c r="BB44" s="20"/>
      <c r="BC44" s="20"/>
      <c r="BD44" s="20"/>
      <c r="BE44" s="3"/>
      <c r="BF44" s="298">
        <f>BE43/2</f>
        <v>129</v>
      </c>
    </row>
    <row r="45" spans="1:60">
      <c r="A45" s="297"/>
      <c r="B45" s="294" t="s">
        <v>9</v>
      </c>
      <c r="C45" s="294"/>
      <c r="D45" s="294"/>
      <c r="E45" s="15">
        <f>E11+E13+E15+E17+E19+E23+E25+E27+E29</f>
        <v>36</v>
      </c>
      <c r="F45" s="15">
        <f>F11+F13+F15+F17+F19+F23+F25+F27+F29</f>
        <v>36</v>
      </c>
      <c r="G45" s="15">
        <f>G11+G13+G15+G17+G19+G23+G25+G27+G29</f>
        <v>36</v>
      </c>
      <c r="H45" s="15">
        <f>H11+H13+H15+H17+H19+H23+H25+H27+H29</f>
        <v>36</v>
      </c>
      <c r="I45" s="15">
        <f>I11+I13+I15+I17+I19+I23+I25+I27+I29</f>
        <v>36</v>
      </c>
      <c r="J45" s="15">
        <f>J11+J13+J15+J17+J19+J23+J25+J27+J29</f>
        <v>36</v>
      </c>
      <c r="K45" s="15">
        <f>K11+K13+K15+K17+K19+K23+K25+K27+K29</f>
        <v>36</v>
      </c>
      <c r="L45" s="15">
        <f>L11+L13+L15+L17+L19+L23+L25+L27+L29</f>
        <v>36</v>
      </c>
      <c r="M45" s="15">
        <f>M11+M13+M15+M17+M19+M23+M25+M27+M29</f>
        <v>36</v>
      </c>
      <c r="N45" s="15">
        <f>N11+N13+N15+N17+N19+N23+N25+N27+N29</f>
        <v>36</v>
      </c>
      <c r="O45" s="15">
        <f>O11+O13+O15+O17+O19+O23+O25+O27+O29</f>
        <v>36</v>
      </c>
      <c r="P45" s="15">
        <f>P11+P13+P15+P17+P19+P23+P25+P27+P29</f>
        <v>36</v>
      </c>
      <c r="Q45" s="15">
        <f>Q11+Q13+Q15+Q17+Q19+Q23+Q25+Q27+Q29</f>
        <v>36</v>
      </c>
      <c r="R45" s="15">
        <f>R11+R13+R15+R17+R19+R23+R25+R27+R29</f>
        <v>36</v>
      </c>
      <c r="S45" s="15">
        <f>S11+S13+S15+S17+S19+S23+S25+S27+S29</f>
        <v>36</v>
      </c>
      <c r="T45" s="15">
        <f>T11+T13+T15+T17+T19+T23+T25+T27+T29</f>
        <v>36</v>
      </c>
      <c r="U45" s="15"/>
      <c r="V45" s="20"/>
      <c r="W45" s="20">
        <f>W11+W13+V15+W19+W23+W25+W27+W29</f>
        <v>576</v>
      </c>
      <c r="X45" s="15">
        <f>X9+X11+X13+X17+X19+X23+X27+X29+X43</f>
        <v>36</v>
      </c>
      <c r="Y45" s="15">
        <f>Y9+Y11+Y13+Y17+Y19+Y23+Y27+Y29+Y43</f>
        <v>36</v>
      </c>
      <c r="Z45" s="15">
        <f>Z9+Z11+Z13+Z17+Z19+Z23+Z27+Z29+Z43</f>
        <v>36</v>
      </c>
      <c r="AA45" s="15">
        <f>AA9+AA11+AA13+AA17+AA19+AA23+AA27+AA29+AA43</f>
        <v>36</v>
      </c>
      <c r="AB45" s="15">
        <f>AB9+AB11+AB13+AB17+AB19+AB23+AB27+AB29+AB43</f>
        <v>36</v>
      </c>
      <c r="AC45" s="15">
        <f>AC9+AC11+AC13+AC17+AC19+AC23+AC27+AC29+AC43</f>
        <v>36</v>
      </c>
      <c r="AD45" s="15">
        <f>AD9+AD11+AD13+AD17+AD19+AD23+AD27+AD29+AD43</f>
        <v>36</v>
      </c>
      <c r="AE45" s="15">
        <f>AE9+AE11+AE13+AE17+AE19+AE23+AE27+AE29+AE43</f>
        <v>36</v>
      </c>
      <c r="AF45" s="15">
        <f>AF9+AF11+AF13+AF17+AF19+AF23+AF27+AF29+AF43</f>
        <v>36</v>
      </c>
      <c r="AG45" s="15">
        <f>AG9+AG11+AG13+AG17+AG19+AG23+AG27+AG29+AG43</f>
        <v>36</v>
      </c>
      <c r="AH45" s="15">
        <f>AH9+AH11+AH13+AH17+AH19+AH23+AH27+AH29+AH43</f>
        <v>36</v>
      </c>
      <c r="AI45" s="15">
        <f>AI9+AI11+AI13+AI17+AI19+AI23+AI27+AI29+AI43</f>
        <v>36</v>
      </c>
      <c r="AJ45" s="15">
        <f>AJ9+AJ11+AJ13+AJ17+AJ19+AJ23+AJ27+AJ29+AJ43</f>
        <v>36</v>
      </c>
      <c r="AK45" s="15">
        <f>AK9+AK11+AK13+AK17+AK19+AK23+AK27+AK29+AK43</f>
        <v>36</v>
      </c>
      <c r="AL45" s="15">
        <f>AL9+AL11+AL13+AL17+AL19+AL23+AL27+AL29+AL43</f>
        <v>36</v>
      </c>
      <c r="AM45" s="15">
        <f>AM9+AM11+AM13+AM17+AM19+AM23+AM27+AM29+AM43</f>
        <v>36</v>
      </c>
      <c r="AN45" s="15">
        <f>AN9+AN11+AN13+AN17+AN19+AN23+AN27+AN29+AN43</f>
        <v>36</v>
      </c>
      <c r="AO45" s="15">
        <f>AO9+AO11+AO13+AO17+AO19+AO23+AO27+AO29+AO43</f>
        <v>36</v>
      </c>
      <c r="AP45" s="15">
        <f>AP9+AP11+AP13+AP17+AP19+AP23+AP27+AP29+AP43</f>
        <v>36</v>
      </c>
      <c r="AQ45" s="15">
        <f>AQ9+AQ11+AQ13+AQ17+AQ19+AQ23+AQ27+AQ29+AQ43</f>
        <v>36</v>
      </c>
      <c r="AR45" s="15">
        <f>AR9+AR11+AR13+AR17+AR19+AR23+AR27+AR29+AR43</f>
        <v>36</v>
      </c>
      <c r="AS45" s="15">
        <f>AS9+AS11+AS13+AS17+AS19+AS23+AS29+AS43</f>
        <v>36</v>
      </c>
      <c r="AT45" s="15">
        <f>AT9+AT11+AT13+AT17+AT19+AT23+AT27+AT29+AT43</f>
        <v>36</v>
      </c>
      <c r="AU45" s="15"/>
      <c r="AV45" s="20"/>
      <c r="AW45" s="20">
        <v>828</v>
      </c>
      <c r="AX45" s="20"/>
      <c r="AY45" s="20"/>
      <c r="AZ45" s="20"/>
      <c r="BA45" s="20"/>
      <c r="BB45" s="20"/>
      <c r="BC45" s="20"/>
      <c r="BD45" s="20"/>
      <c r="BE45" s="3">
        <v>1404</v>
      </c>
      <c r="BF45" s="293"/>
    </row>
    <row r="46" spans="1:60" s="282" customFormat="1" ht="16.5" customHeight="1">
      <c r="A46" s="297"/>
      <c r="B46" s="72" t="s">
        <v>24</v>
      </c>
      <c r="C46" s="73"/>
      <c r="D46" s="74"/>
      <c r="E46" s="296">
        <v>18</v>
      </c>
      <c r="F46" s="296">
        <v>18</v>
      </c>
      <c r="G46" s="296">
        <v>18</v>
      </c>
      <c r="H46" s="296">
        <v>18</v>
      </c>
      <c r="I46" s="296">
        <v>18</v>
      </c>
      <c r="J46" s="296">
        <v>18</v>
      </c>
      <c r="K46" s="296">
        <v>18</v>
      </c>
      <c r="L46" s="296">
        <v>18</v>
      </c>
      <c r="M46" s="296">
        <v>18</v>
      </c>
      <c r="N46" s="296">
        <v>18</v>
      </c>
      <c r="O46" s="296">
        <v>18</v>
      </c>
      <c r="P46" s="296">
        <v>18</v>
      </c>
      <c r="Q46" s="296">
        <v>18</v>
      </c>
      <c r="R46" s="296">
        <v>18</v>
      </c>
      <c r="S46" s="296">
        <v>18</v>
      </c>
      <c r="T46" s="296">
        <v>18</v>
      </c>
      <c r="U46" s="15"/>
      <c r="V46" s="20"/>
      <c r="W46" s="20">
        <f>SUM(E46:V46)</f>
        <v>288</v>
      </c>
      <c r="X46" s="296">
        <v>18</v>
      </c>
      <c r="Y46" s="296">
        <v>18</v>
      </c>
      <c r="Z46" s="296">
        <v>18</v>
      </c>
      <c r="AA46" s="296">
        <v>18</v>
      </c>
      <c r="AB46" s="296">
        <v>18</v>
      </c>
      <c r="AC46" s="296">
        <v>18</v>
      </c>
      <c r="AD46" s="296">
        <v>18</v>
      </c>
      <c r="AE46" s="296">
        <v>18</v>
      </c>
      <c r="AF46" s="296">
        <v>18</v>
      </c>
      <c r="AG46" s="296">
        <v>18</v>
      </c>
      <c r="AH46" s="296">
        <v>18</v>
      </c>
      <c r="AI46" s="296">
        <v>18</v>
      </c>
      <c r="AJ46" s="296">
        <v>18</v>
      </c>
      <c r="AK46" s="296">
        <v>18</v>
      </c>
      <c r="AL46" s="296">
        <v>18</v>
      </c>
      <c r="AM46" s="296">
        <v>18</v>
      </c>
      <c r="AN46" s="296">
        <v>18</v>
      </c>
      <c r="AO46" s="296">
        <v>18</v>
      </c>
      <c r="AP46" s="296">
        <v>18</v>
      </c>
      <c r="AQ46" s="296">
        <v>18</v>
      </c>
      <c r="AR46" s="296">
        <v>18</v>
      </c>
      <c r="AS46" s="296">
        <v>18</v>
      </c>
      <c r="AT46" s="296">
        <v>18</v>
      </c>
      <c r="AU46" s="296"/>
      <c r="AV46" s="20"/>
      <c r="AW46" s="20">
        <f>SUM(X46:AU46)</f>
        <v>414</v>
      </c>
      <c r="AX46" s="20"/>
      <c r="AY46" s="20"/>
      <c r="AZ46" s="20"/>
      <c r="BA46" s="20"/>
      <c r="BB46" s="20"/>
      <c r="BC46" s="20"/>
      <c r="BD46" s="20"/>
      <c r="BE46" s="3"/>
      <c r="BF46" s="293">
        <v>702</v>
      </c>
      <c r="BH46" s="281"/>
    </row>
    <row r="47" spans="1:60">
      <c r="A47" s="295"/>
      <c r="B47" s="294" t="s">
        <v>25</v>
      </c>
      <c r="C47" s="294"/>
      <c r="D47" s="294"/>
      <c r="E47" s="15">
        <f>E45+E46</f>
        <v>54</v>
      </c>
      <c r="F47" s="15">
        <f>F45+F46</f>
        <v>54</v>
      </c>
      <c r="G47" s="15">
        <f>G45+G46</f>
        <v>54</v>
      </c>
      <c r="H47" s="15">
        <f>H45+H46</f>
        <v>54</v>
      </c>
      <c r="I47" s="15">
        <f>I45+I46</f>
        <v>54</v>
      </c>
      <c r="J47" s="15">
        <f>J45+J46</f>
        <v>54</v>
      </c>
      <c r="K47" s="15">
        <f>K45+K46</f>
        <v>54</v>
      </c>
      <c r="L47" s="15">
        <f>L45+L46</f>
        <v>54</v>
      </c>
      <c r="M47" s="15">
        <f>M45+M46</f>
        <v>54</v>
      </c>
      <c r="N47" s="15">
        <f>N45+N46</f>
        <v>54</v>
      </c>
      <c r="O47" s="15">
        <f>O45+O46</f>
        <v>54</v>
      </c>
      <c r="P47" s="15">
        <f>P45+P46</f>
        <v>54</v>
      </c>
      <c r="Q47" s="15">
        <f>Q45+Q46</f>
        <v>54</v>
      </c>
      <c r="R47" s="15">
        <f>R45+R46</f>
        <v>54</v>
      </c>
      <c r="S47" s="15">
        <f>S45+S46</f>
        <v>54</v>
      </c>
      <c r="T47" s="15">
        <f>T45+T46</f>
        <v>54</v>
      </c>
      <c r="U47" s="15"/>
      <c r="V47" s="20"/>
      <c r="W47" s="20">
        <f>SUM(E47:V47)</f>
        <v>864</v>
      </c>
      <c r="X47" s="15">
        <f>X45+X46</f>
        <v>54</v>
      </c>
      <c r="Y47" s="15">
        <f>Y45+Y46</f>
        <v>54</v>
      </c>
      <c r="Z47" s="15">
        <f>Z45+Z46</f>
        <v>54</v>
      </c>
      <c r="AA47" s="15">
        <f>AA45+AA46</f>
        <v>54</v>
      </c>
      <c r="AB47" s="15">
        <f>AB45+AB46</f>
        <v>54</v>
      </c>
      <c r="AC47" s="15">
        <f>AC45+AC46</f>
        <v>54</v>
      </c>
      <c r="AD47" s="15">
        <f>AD45+AD46</f>
        <v>54</v>
      </c>
      <c r="AE47" s="15">
        <f>AE45+AE46</f>
        <v>54</v>
      </c>
      <c r="AF47" s="15">
        <f>AF45+AF46</f>
        <v>54</v>
      </c>
      <c r="AG47" s="15">
        <f>AG45+AG46</f>
        <v>54</v>
      </c>
      <c r="AH47" s="15">
        <f>AH45+AH46</f>
        <v>54</v>
      </c>
      <c r="AI47" s="15">
        <f>AI45+AI46</f>
        <v>54</v>
      </c>
      <c r="AJ47" s="15">
        <f>AJ45+AJ46</f>
        <v>54</v>
      </c>
      <c r="AK47" s="15">
        <f>AK45+AK46</f>
        <v>54</v>
      </c>
      <c r="AL47" s="15">
        <f>AL45+AL46</f>
        <v>54</v>
      </c>
      <c r="AM47" s="15">
        <f>AM45+AM46</f>
        <v>54</v>
      </c>
      <c r="AN47" s="15">
        <f>AN45+AN46</f>
        <v>54</v>
      </c>
      <c r="AO47" s="15">
        <f>AO45+AO46</f>
        <v>54</v>
      </c>
      <c r="AP47" s="15">
        <f>AP45+AP46</f>
        <v>54</v>
      </c>
      <c r="AQ47" s="15">
        <f>AQ45+AQ46</f>
        <v>54</v>
      </c>
      <c r="AR47" s="15">
        <f>AR45+AR46</f>
        <v>54</v>
      </c>
      <c r="AS47" s="15">
        <f>AS45+AS46</f>
        <v>54</v>
      </c>
      <c r="AT47" s="15">
        <f>AT45+AT46</f>
        <v>54</v>
      </c>
      <c r="AU47" s="15"/>
      <c r="AV47" s="20"/>
      <c r="AW47" s="20">
        <f>AW45+AW46</f>
        <v>1242</v>
      </c>
      <c r="AX47" s="20"/>
      <c r="AY47" s="20"/>
      <c r="AZ47" s="20"/>
      <c r="BA47" s="20"/>
      <c r="BB47" s="20"/>
      <c r="BC47" s="20"/>
      <c r="BD47" s="20"/>
      <c r="BE47" s="3">
        <f>BE45+BF46</f>
        <v>2106</v>
      </c>
      <c r="BF47" s="293"/>
    </row>
    <row r="48" spans="1:60">
      <c r="A48" s="292"/>
      <c r="B48" s="291"/>
      <c r="C48" s="291"/>
      <c r="D48" s="291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3" t="s">
        <v>142</v>
      </c>
      <c r="V48" s="288"/>
      <c r="W48" s="288"/>
      <c r="X48" s="288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  <c r="AL48" s="289"/>
      <c r="AM48" s="289"/>
      <c r="AN48" s="289"/>
      <c r="AO48" s="289"/>
      <c r="AP48" s="289"/>
      <c r="AQ48" s="281"/>
      <c r="AR48" s="290"/>
      <c r="AS48" s="19"/>
      <c r="AT48" s="289"/>
      <c r="AU48" s="23" t="s">
        <v>86</v>
      </c>
      <c r="AV48" s="288"/>
      <c r="AW48" s="288"/>
      <c r="AX48" s="288"/>
      <c r="AY48" s="288"/>
      <c r="AZ48" s="288"/>
      <c r="BA48" s="288"/>
      <c r="BB48" s="288"/>
      <c r="BC48" s="288"/>
      <c r="BD48" s="288"/>
      <c r="BE48" s="287"/>
      <c r="BF48" s="286"/>
    </row>
    <row r="51" spans="1:60">
      <c r="A51" s="7"/>
      <c r="B51" s="8"/>
      <c r="C51" s="64"/>
      <c r="D51" s="7"/>
      <c r="E51" s="31"/>
      <c r="F51" s="159"/>
      <c r="G51" s="159"/>
      <c r="H51" s="159"/>
      <c r="I51" s="159"/>
      <c r="J51" s="159"/>
      <c r="K51" s="159"/>
      <c r="L51" s="159"/>
      <c r="M51" s="32"/>
      <c r="N51" s="7"/>
      <c r="O51" s="69" t="s">
        <v>16</v>
      </c>
      <c r="P51" s="69"/>
      <c r="Q51" s="69"/>
      <c r="R51" s="69"/>
      <c r="S51" s="7"/>
      <c r="T51" s="33"/>
      <c r="U51" s="7"/>
      <c r="V51" s="69" t="s">
        <v>17</v>
      </c>
      <c r="W51" s="69"/>
      <c r="X51" s="69"/>
      <c r="Y51" s="69"/>
      <c r="Z51" s="7"/>
      <c r="AA51" s="34"/>
      <c r="AB51" s="7"/>
      <c r="AC51" s="8" t="s">
        <v>18</v>
      </c>
      <c r="AD51" s="8"/>
      <c r="AE51" s="8"/>
      <c r="AF51" s="8"/>
      <c r="AG51" s="7"/>
      <c r="AH51" s="7"/>
      <c r="AI51" s="41"/>
      <c r="AJ51" s="42"/>
      <c r="AK51" s="285"/>
      <c r="AL51" s="285"/>
      <c r="AM51" s="285"/>
      <c r="AN51" s="285"/>
      <c r="AO51" s="42"/>
      <c r="AP51" s="41"/>
      <c r="AQ51" s="42"/>
      <c r="AR51" s="285"/>
      <c r="AS51" s="285"/>
      <c r="AT51" s="285"/>
      <c r="AU51" s="285"/>
      <c r="AV51" s="7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</row>
    <row r="64" spans="1:60" customFormat="1" ht="90" customHeight="1">
      <c r="A64" s="282"/>
      <c r="B64" s="38"/>
      <c r="C64" s="38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L64" s="281"/>
      <c r="AM64" s="281"/>
      <c r="AN64" s="281"/>
      <c r="AO64" s="281"/>
      <c r="AP64" s="281"/>
      <c r="AQ64" s="282"/>
      <c r="AR64" s="281"/>
      <c r="AS64" s="281"/>
      <c r="AT64" s="281"/>
      <c r="AU64" s="281"/>
      <c r="AV64" s="281"/>
      <c r="AW64" s="281"/>
      <c r="AX64" s="281"/>
      <c r="AY64" s="281"/>
      <c r="AZ64" s="281"/>
      <c r="BA64" s="281"/>
      <c r="BB64" s="281"/>
      <c r="BC64" s="281"/>
      <c r="BD64" s="281"/>
      <c r="BE64" s="281"/>
      <c r="BF64" s="283"/>
      <c r="BG64" s="282"/>
      <c r="BH64" s="281"/>
    </row>
    <row r="65" spans="1:60" customFormat="1" ht="15">
      <c r="A65" s="282"/>
      <c r="B65" s="38"/>
      <c r="C65" s="38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  <c r="AN65" s="281"/>
      <c r="AO65" s="281"/>
      <c r="AP65" s="281"/>
      <c r="AQ65" s="282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281"/>
      <c r="BF65" s="283"/>
      <c r="BG65" s="282"/>
      <c r="BH65" s="281"/>
    </row>
    <row r="66" spans="1:60" customFormat="1" ht="15">
      <c r="A66" s="282"/>
      <c r="B66" s="38"/>
      <c r="C66" s="38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/>
      <c r="AF66" s="281"/>
      <c r="AG66" s="281"/>
      <c r="AH66" s="281"/>
      <c r="AI66" s="281"/>
      <c r="AJ66" s="281"/>
      <c r="AK66" s="281"/>
      <c r="AL66" s="281"/>
      <c r="AM66" s="281"/>
      <c r="AN66" s="281"/>
      <c r="AO66" s="281"/>
      <c r="AP66" s="281"/>
      <c r="AQ66" s="282"/>
      <c r="AR66" s="281"/>
      <c r="AS66" s="281"/>
      <c r="AT66" s="281"/>
      <c r="AU66" s="281"/>
      <c r="AV66" s="281"/>
      <c r="AW66" s="281"/>
      <c r="AX66" s="281"/>
      <c r="AY66" s="281"/>
      <c r="AZ66" s="281"/>
      <c r="BA66" s="281"/>
      <c r="BB66" s="281"/>
      <c r="BC66" s="281"/>
      <c r="BD66" s="281"/>
      <c r="BE66" s="281"/>
      <c r="BF66" s="283"/>
      <c r="BG66" s="282"/>
      <c r="BH66" s="281"/>
    </row>
    <row r="67" spans="1:60" customFormat="1" ht="15">
      <c r="A67" s="282"/>
      <c r="B67" s="38"/>
      <c r="C67" s="38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281"/>
      <c r="AO67" s="281"/>
      <c r="AP67" s="281"/>
      <c r="AQ67" s="282"/>
      <c r="AR67" s="281"/>
      <c r="AS67" s="281"/>
      <c r="AT67" s="281"/>
      <c r="AU67" s="281"/>
      <c r="AV67" s="281"/>
      <c r="AW67" s="281"/>
      <c r="AX67" s="281"/>
      <c r="AY67" s="281"/>
      <c r="AZ67" s="281"/>
      <c r="BA67" s="281"/>
      <c r="BB67" s="281"/>
      <c r="BC67" s="281"/>
      <c r="BD67" s="281"/>
      <c r="BE67" s="281"/>
      <c r="BF67" s="283"/>
      <c r="BG67" s="282"/>
      <c r="BH67" s="281"/>
    </row>
    <row r="68" spans="1:60" customFormat="1" ht="15">
      <c r="A68" s="282"/>
      <c r="B68" s="38"/>
      <c r="C68" s="38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1"/>
      <c r="AG68" s="281"/>
      <c r="AH68" s="281"/>
      <c r="AI68" s="281"/>
      <c r="AJ68" s="281"/>
      <c r="AK68" s="281"/>
      <c r="AL68" s="281"/>
      <c r="AM68" s="281"/>
      <c r="AN68" s="281"/>
      <c r="AO68" s="281"/>
      <c r="AP68" s="281"/>
      <c r="AQ68" s="282"/>
      <c r="AR68" s="281"/>
      <c r="AS68" s="281"/>
      <c r="AT68" s="281"/>
      <c r="AU68" s="281"/>
      <c r="AV68" s="281"/>
      <c r="AW68" s="281"/>
      <c r="AX68" s="281"/>
      <c r="AY68" s="281"/>
      <c r="AZ68" s="281"/>
      <c r="BA68" s="281"/>
      <c r="BB68" s="281"/>
      <c r="BC68" s="281"/>
      <c r="BD68" s="281"/>
      <c r="BE68" s="281"/>
      <c r="BF68" s="283"/>
      <c r="BG68" s="282"/>
      <c r="BH68" s="281"/>
    </row>
    <row r="69" spans="1:60" customFormat="1" ht="15">
      <c r="A69" s="282"/>
      <c r="B69" s="38"/>
      <c r="C69" s="38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/>
      <c r="AM69" s="281"/>
      <c r="AN69" s="281"/>
      <c r="AO69" s="281"/>
      <c r="AP69" s="281"/>
      <c r="AQ69" s="282"/>
      <c r="AR69" s="281"/>
      <c r="AS69" s="281"/>
      <c r="AT69" s="281"/>
      <c r="AU69" s="281"/>
      <c r="AV69" s="281"/>
      <c r="AW69" s="281"/>
      <c r="AX69" s="281"/>
      <c r="AY69" s="281"/>
      <c r="AZ69" s="281"/>
      <c r="BA69" s="281"/>
      <c r="BB69" s="281"/>
      <c r="BC69" s="281"/>
      <c r="BD69" s="281"/>
      <c r="BE69" s="281"/>
      <c r="BF69" s="283"/>
      <c r="BG69" s="282"/>
      <c r="BH69" s="281"/>
    </row>
    <row r="70" spans="1:60" customFormat="1" ht="15">
      <c r="A70" s="282"/>
      <c r="B70" s="38"/>
      <c r="C70" s="38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/>
      <c r="AF70" s="281"/>
      <c r="AG70" s="281"/>
      <c r="AH70" s="281"/>
      <c r="AI70" s="281"/>
      <c r="AJ70" s="281"/>
      <c r="AK70" s="281"/>
      <c r="AL70" s="281"/>
      <c r="AM70" s="281"/>
      <c r="AN70" s="281"/>
      <c r="AO70" s="281"/>
      <c r="AP70" s="281"/>
      <c r="AQ70" s="282"/>
      <c r="AR70" s="281"/>
      <c r="AS70" s="281"/>
      <c r="AT70" s="281"/>
      <c r="AU70" s="281"/>
      <c r="AV70" s="281"/>
      <c r="AW70" s="281"/>
      <c r="AX70" s="281"/>
      <c r="AY70" s="281"/>
      <c r="AZ70" s="281"/>
      <c r="BA70" s="281"/>
      <c r="BB70" s="281"/>
      <c r="BC70" s="281"/>
      <c r="BD70" s="281"/>
      <c r="BE70" s="281"/>
      <c r="BF70" s="283"/>
      <c r="BG70" s="282"/>
      <c r="BH70" s="281"/>
    </row>
    <row r="71" spans="1:60" ht="12.75" customHeight="1"/>
    <row r="87" s="281" customFormat="1" ht="15" customHeight="1"/>
    <row r="88" s="281" customFormat="1" ht="15" customHeight="1"/>
    <row r="89" s="281" customFormat="1" ht="12.75" hidden="1" customHeight="1"/>
    <row r="90" s="281" customFormat="1" ht="12.75" hidden="1" customHeight="1"/>
    <row r="91" s="281" customFormat="1" ht="13.5" customHeight="1"/>
    <row r="92" s="281" customFormat="1" ht="14.25" customHeight="1"/>
    <row r="93" s="281" customFormat="1" ht="18.75" customHeight="1"/>
    <row r="94" s="281" customFormat="1" ht="18.75" customHeight="1"/>
    <row r="97" s="281" customFormat="1" ht="20.25" hidden="1" customHeight="1"/>
    <row r="98" s="281" customFormat="1" ht="20.25" hidden="1" customHeight="1"/>
    <row r="99" s="281" customFormat="1" ht="12.75" hidden="1" customHeight="1"/>
    <row r="100" s="281" customFormat="1" ht="12.75" hidden="1" customHeight="1"/>
    <row r="101" s="281" customFormat="1" ht="20.25" hidden="1" customHeight="1"/>
    <row r="102" s="281" customFormat="1" ht="20.25" hidden="1" customHeight="1"/>
    <row r="103" s="281" customFormat="1" ht="12.75" hidden="1" customHeight="1"/>
    <row r="104" s="281" customFormat="1" ht="12.75" hidden="1" customHeight="1"/>
    <row r="105" s="281" customFormat="1" ht="12.75" hidden="1" customHeight="1"/>
    <row r="106" s="281" customFormat="1" ht="12.75" hidden="1" customHeight="1"/>
    <row r="107" s="281" customFormat="1" ht="12.75" hidden="1" customHeight="1"/>
    <row r="108" s="281" customFormat="1" ht="12.75" hidden="1" customHeight="1"/>
    <row r="115" s="281" customFormat="1" ht="16.5" customHeight="1"/>
  </sheetData>
  <mergeCells count="55">
    <mergeCell ref="A11:A47"/>
    <mergeCell ref="B9:B10"/>
    <mergeCell ref="C9:C10"/>
    <mergeCell ref="A2:BF2"/>
    <mergeCell ref="A3:BF3"/>
    <mergeCell ref="A4:A8"/>
    <mergeCell ref="B4:B8"/>
    <mergeCell ref="C4:C8"/>
    <mergeCell ref="D4:D8"/>
    <mergeCell ref="BF4:BF8"/>
    <mergeCell ref="BA4:BD4"/>
    <mergeCell ref="BE4:BE8"/>
    <mergeCell ref="E5:BD5"/>
    <mergeCell ref="B11:B12"/>
    <mergeCell ref="C11:C12"/>
    <mergeCell ref="E7:BD7"/>
    <mergeCell ref="AW4:AY4"/>
    <mergeCell ref="B13:B14"/>
    <mergeCell ref="C13:C14"/>
    <mergeCell ref="B19:B20"/>
    <mergeCell ref="C19:C20"/>
    <mergeCell ref="B21:B22"/>
    <mergeCell ref="C21:C22"/>
    <mergeCell ref="B15:B16"/>
    <mergeCell ref="C15:C16"/>
    <mergeCell ref="B17:B18"/>
    <mergeCell ref="C17:C18"/>
    <mergeCell ref="B23:B24"/>
    <mergeCell ref="C23:C24"/>
    <mergeCell ref="B25:B26"/>
    <mergeCell ref="C25:C26"/>
    <mergeCell ref="B27:B28"/>
    <mergeCell ref="C27:C28"/>
    <mergeCell ref="B31:B32"/>
    <mergeCell ref="C31:C32"/>
    <mergeCell ref="B33:B34"/>
    <mergeCell ref="C33:C34"/>
    <mergeCell ref="B29:B30"/>
    <mergeCell ref="C29:C30"/>
    <mergeCell ref="O51:R51"/>
    <mergeCell ref="B43:B44"/>
    <mergeCell ref="C43:C44"/>
    <mergeCell ref="B46:D46"/>
    <mergeCell ref="B47:D47"/>
    <mergeCell ref="B45:D45"/>
    <mergeCell ref="V51:Y51"/>
    <mergeCell ref="B39:B40"/>
    <mergeCell ref="C39:C40"/>
    <mergeCell ref="B41:B42"/>
    <mergeCell ref="C41:C42"/>
    <mergeCell ref="B35:B36"/>
    <mergeCell ref="C35:C36"/>
    <mergeCell ref="B37:B38"/>
    <mergeCell ref="C37:C38"/>
    <mergeCell ref="B48:D48"/>
  </mergeCells>
  <pageMargins left="0.11811023622047245" right="0.11811023622047245" top="0.15748031496062992" bottom="0.15748031496062992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45"/>
  <sheetViews>
    <sheetView zoomScale="80" zoomScaleNormal="80" workbookViewId="0">
      <selection activeCell="BL4" sqref="BL4:BL5"/>
    </sheetView>
  </sheetViews>
  <sheetFormatPr defaultRowHeight="12.75"/>
  <cols>
    <col min="1" max="1" width="4.5703125" style="10" customWidth="1"/>
    <col min="2" max="2" width="10.85546875" style="94" customWidth="1"/>
    <col min="3" max="3" width="27.7109375" style="93" customWidth="1"/>
    <col min="4" max="4" width="9.140625" style="10"/>
    <col min="5" max="5" width="4.85546875" style="10" customWidth="1"/>
    <col min="6" max="22" width="3.85546875" style="10" customWidth="1"/>
    <col min="23" max="23" width="5" style="10" customWidth="1"/>
    <col min="24" max="24" width="3.85546875" style="92" customWidth="1"/>
    <col min="25" max="46" width="3.85546875" style="10" customWidth="1"/>
    <col min="47" max="47" width="4.7109375" style="10" customWidth="1"/>
    <col min="48" max="48" width="4.5703125" style="10" customWidth="1"/>
    <col min="49" max="50" width="4.7109375" style="10" customWidth="1"/>
    <col min="51" max="56" width="3.85546875" style="10" customWidth="1"/>
    <col min="57" max="57" width="8.28515625" style="10" customWidth="1"/>
    <col min="58" max="58" width="8.42578125" style="10" customWidth="1"/>
    <col min="59" max="258" width="9.140625" style="10"/>
    <col min="259" max="259" width="27.7109375" style="10" customWidth="1"/>
    <col min="260" max="260" width="9.140625" style="10"/>
    <col min="261" max="278" width="3.85546875" style="10" customWidth="1"/>
    <col min="279" max="279" width="5" style="10" customWidth="1"/>
    <col min="280" max="305" width="3.85546875" style="10" customWidth="1"/>
    <col min="306" max="306" width="4.5703125" style="10" customWidth="1"/>
    <col min="307" max="312" width="3.85546875" style="10" customWidth="1"/>
    <col min="313" max="313" width="8.28515625" style="10" customWidth="1"/>
    <col min="314" max="314" width="8.42578125" style="10" customWidth="1"/>
    <col min="315" max="514" width="9.140625" style="10"/>
    <col min="515" max="515" width="27.7109375" style="10" customWidth="1"/>
    <col min="516" max="516" width="9.140625" style="10"/>
    <col min="517" max="534" width="3.85546875" style="10" customWidth="1"/>
    <col min="535" max="535" width="5" style="10" customWidth="1"/>
    <col min="536" max="561" width="3.85546875" style="10" customWidth="1"/>
    <col min="562" max="562" width="4.5703125" style="10" customWidth="1"/>
    <col min="563" max="568" width="3.85546875" style="10" customWidth="1"/>
    <col min="569" max="569" width="8.28515625" style="10" customWidth="1"/>
    <col min="570" max="570" width="8.42578125" style="10" customWidth="1"/>
    <col min="571" max="770" width="9.140625" style="10"/>
    <col min="771" max="771" width="27.7109375" style="10" customWidth="1"/>
    <col min="772" max="772" width="9.140625" style="10"/>
    <col min="773" max="790" width="3.85546875" style="10" customWidth="1"/>
    <col min="791" max="791" width="5" style="10" customWidth="1"/>
    <col min="792" max="817" width="3.85546875" style="10" customWidth="1"/>
    <col min="818" max="818" width="4.5703125" style="10" customWidth="1"/>
    <col min="819" max="824" width="3.85546875" style="10" customWidth="1"/>
    <col min="825" max="825" width="8.28515625" style="10" customWidth="1"/>
    <col min="826" max="826" width="8.42578125" style="10" customWidth="1"/>
    <col min="827" max="1026" width="9.140625" style="10"/>
    <col min="1027" max="1027" width="27.7109375" style="10" customWidth="1"/>
    <col min="1028" max="1028" width="9.140625" style="10"/>
    <col min="1029" max="1046" width="3.85546875" style="10" customWidth="1"/>
    <col min="1047" max="1047" width="5" style="10" customWidth="1"/>
    <col min="1048" max="1073" width="3.85546875" style="10" customWidth="1"/>
    <col min="1074" max="1074" width="4.5703125" style="10" customWidth="1"/>
    <col min="1075" max="1080" width="3.85546875" style="10" customWidth="1"/>
    <col min="1081" max="1081" width="8.28515625" style="10" customWidth="1"/>
    <col min="1082" max="1082" width="8.42578125" style="10" customWidth="1"/>
    <col min="1083" max="1282" width="9.140625" style="10"/>
    <col min="1283" max="1283" width="27.7109375" style="10" customWidth="1"/>
    <col min="1284" max="1284" width="9.140625" style="10"/>
    <col min="1285" max="1302" width="3.85546875" style="10" customWidth="1"/>
    <col min="1303" max="1303" width="5" style="10" customWidth="1"/>
    <col min="1304" max="1329" width="3.85546875" style="10" customWidth="1"/>
    <col min="1330" max="1330" width="4.5703125" style="10" customWidth="1"/>
    <col min="1331" max="1336" width="3.85546875" style="10" customWidth="1"/>
    <col min="1337" max="1337" width="8.28515625" style="10" customWidth="1"/>
    <col min="1338" max="1338" width="8.42578125" style="10" customWidth="1"/>
    <col min="1339" max="1538" width="9.140625" style="10"/>
    <col min="1539" max="1539" width="27.7109375" style="10" customWidth="1"/>
    <col min="1540" max="1540" width="9.140625" style="10"/>
    <col min="1541" max="1558" width="3.85546875" style="10" customWidth="1"/>
    <col min="1559" max="1559" width="5" style="10" customWidth="1"/>
    <col min="1560" max="1585" width="3.85546875" style="10" customWidth="1"/>
    <col min="1586" max="1586" width="4.5703125" style="10" customWidth="1"/>
    <col min="1587" max="1592" width="3.85546875" style="10" customWidth="1"/>
    <col min="1593" max="1593" width="8.28515625" style="10" customWidth="1"/>
    <col min="1594" max="1594" width="8.42578125" style="10" customWidth="1"/>
    <col min="1595" max="1794" width="9.140625" style="10"/>
    <col min="1795" max="1795" width="27.7109375" style="10" customWidth="1"/>
    <col min="1796" max="1796" width="9.140625" style="10"/>
    <col min="1797" max="1814" width="3.85546875" style="10" customWidth="1"/>
    <col min="1815" max="1815" width="5" style="10" customWidth="1"/>
    <col min="1816" max="1841" width="3.85546875" style="10" customWidth="1"/>
    <col min="1842" max="1842" width="4.5703125" style="10" customWidth="1"/>
    <col min="1843" max="1848" width="3.85546875" style="10" customWidth="1"/>
    <col min="1849" max="1849" width="8.28515625" style="10" customWidth="1"/>
    <col min="1850" max="1850" width="8.42578125" style="10" customWidth="1"/>
    <col min="1851" max="2050" width="9.140625" style="10"/>
    <col min="2051" max="2051" width="27.7109375" style="10" customWidth="1"/>
    <col min="2052" max="2052" width="9.140625" style="10"/>
    <col min="2053" max="2070" width="3.85546875" style="10" customWidth="1"/>
    <col min="2071" max="2071" width="5" style="10" customWidth="1"/>
    <col min="2072" max="2097" width="3.85546875" style="10" customWidth="1"/>
    <col min="2098" max="2098" width="4.5703125" style="10" customWidth="1"/>
    <col min="2099" max="2104" width="3.85546875" style="10" customWidth="1"/>
    <col min="2105" max="2105" width="8.28515625" style="10" customWidth="1"/>
    <col min="2106" max="2106" width="8.42578125" style="10" customWidth="1"/>
    <col min="2107" max="2306" width="9.140625" style="10"/>
    <col min="2307" max="2307" width="27.7109375" style="10" customWidth="1"/>
    <col min="2308" max="2308" width="9.140625" style="10"/>
    <col min="2309" max="2326" width="3.85546875" style="10" customWidth="1"/>
    <col min="2327" max="2327" width="5" style="10" customWidth="1"/>
    <col min="2328" max="2353" width="3.85546875" style="10" customWidth="1"/>
    <col min="2354" max="2354" width="4.5703125" style="10" customWidth="1"/>
    <col min="2355" max="2360" width="3.85546875" style="10" customWidth="1"/>
    <col min="2361" max="2361" width="8.28515625" style="10" customWidth="1"/>
    <col min="2362" max="2362" width="8.42578125" style="10" customWidth="1"/>
    <col min="2363" max="2562" width="9.140625" style="10"/>
    <col min="2563" max="2563" width="27.7109375" style="10" customWidth="1"/>
    <col min="2564" max="2564" width="9.140625" style="10"/>
    <col min="2565" max="2582" width="3.85546875" style="10" customWidth="1"/>
    <col min="2583" max="2583" width="5" style="10" customWidth="1"/>
    <col min="2584" max="2609" width="3.85546875" style="10" customWidth="1"/>
    <col min="2610" max="2610" width="4.5703125" style="10" customWidth="1"/>
    <col min="2611" max="2616" width="3.85546875" style="10" customWidth="1"/>
    <col min="2617" max="2617" width="8.28515625" style="10" customWidth="1"/>
    <col min="2618" max="2618" width="8.42578125" style="10" customWidth="1"/>
    <col min="2619" max="2818" width="9.140625" style="10"/>
    <col min="2819" max="2819" width="27.7109375" style="10" customWidth="1"/>
    <col min="2820" max="2820" width="9.140625" style="10"/>
    <col min="2821" max="2838" width="3.85546875" style="10" customWidth="1"/>
    <col min="2839" max="2839" width="5" style="10" customWidth="1"/>
    <col min="2840" max="2865" width="3.85546875" style="10" customWidth="1"/>
    <col min="2866" max="2866" width="4.5703125" style="10" customWidth="1"/>
    <col min="2867" max="2872" width="3.85546875" style="10" customWidth="1"/>
    <col min="2873" max="2873" width="8.28515625" style="10" customWidth="1"/>
    <col min="2874" max="2874" width="8.42578125" style="10" customWidth="1"/>
    <col min="2875" max="3074" width="9.140625" style="10"/>
    <col min="3075" max="3075" width="27.7109375" style="10" customWidth="1"/>
    <col min="3076" max="3076" width="9.140625" style="10"/>
    <col min="3077" max="3094" width="3.85546875" style="10" customWidth="1"/>
    <col min="3095" max="3095" width="5" style="10" customWidth="1"/>
    <col min="3096" max="3121" width="3.85546875" style="10" customWidth="1"/>
    <col min="3122" max="3122" width="4.5703125" style="10" customWidth="1"/>
    <col min="3123" max="3128" width="3.85546875" style="10" customWidth="1"/>
    <col min="3129" max="3129" width="8.28515625" style="10" customWidth="1"/>
    <col min="3130" max="3130" width="8.42578125" style="10" customWidth="1"/>
    <col min="3131" max="3330" width="9.140625" style="10"/>
    <col min="3331" max="3331" width="27.7109375" style="10" customWidth="1"/>
    <col min="3332" max="3332" width="9.140625" style="10"/>
    <col min="3333" max="3350" width="3.85546875" style="10" customWidth="1"/>
    <col min="3351" max="3351" width="5" style="10" customWidth="1"/>
    <col min="3352" max="3377" width="3.85546875" style="10" customWidth="1"/>
    <col min="3378" max="3378" width="4.5703125" style="10" customWidth="1"/>
    <col min="3379" max="3384" width="3.85546875" style="10" customWidth="1"/>
    <col min="3385" max="3385" width="8.28515625" style="10" customWidth="1"/>
    <col min="3386" max="3386" width="8.42578125" style="10" customWidth="1"/>
    <col min="3387" max="3586" width="9.140625" style="10"/>
    <col min="3587" max="3587" width="27.7109375" style="10" customWidth="1"/>
    <col min="3588" max="3588" width="9.140625" style="10"/>
    <col min="3589" max="3606" width="3.85546875" style="10" customWidth="1"/>
    <col min="3607" max="3607" width="5" style="10" customWidth="1"/>
    <col min="3608" max="3633" width="3.85546875" style="10" customWidth="1"/>
    <col min="3634" max="3634" width="4.5703125" style="10" customWidth="1"/>
    <col min="3635" max="3640" width="3.85546875" style="10" customWidth="1"/>
    <col min="3641" max="3641" width="8.28515625" style="10" customWidth="1"/>
    <col min="3642" max="3642" width="8.42578125" style="10" customWidth="1"/>
    <col min="3643" max="3842" width="9.140625" style="10"/>
    <col min="3843" max="3843" width="27.7109375" style="10" customWidth="1"/>
    <col min="3844" max="3844" width="9.140625" style="10"/>
    <col min="3845" max="3862" width="3.85546875" style="10" customWidth="1"/>
    <col min="3863" max="3863" width="5" style="10" customWidth="1"/>
    <col min="3864" max="3889" width="3.85546875" style="10" customWidth="1"/>
    <col min="3890" max="3890" width="4.5703125" style="10" customWidth="1"/>
    <col min="3891" max="3896" width="3.85546875" style="10" customWidth="1"/>
    <col min="3897" max="3897" width="8.28515625" style="10" customWidth="1"/>
    <col min="3898" max="3898" width="8.42578125" style="10" customWidth="1"/>
    <col min="3899" max="4098" width="9.140625" style="10"/>
    <col min="4099" max="4099" width="27.7109375" style="10" customWidth="1"/>
    <col min="4100" max="4100" width="9.140625" style="10"/>
    <col min="4101" max="4118" width="3.85546875" style="10" customWidth="1"/>
    <col min="4119" max="4119" width="5" style="10" customWidth="1"/>
    <col min="4120" max="4145" width="3.85546875" style="10" customWidth="1"/>
    <col min="4146" max="4146" width="4.5703125" style="10" customWidth="1"/>
    <col min="4147" max="4152" width="3.85546875" style="10" customWidth="1"/>
    <col min="4153" max="4153" width="8.28515625" style="10" customWidth="1"/>
    <col min="4154" max="4154" width="8.42578125" style="10" customWidth="1"/>
    <col min="4155" max="4354" width="9.140625" style="10"/>
    <col min="4355" max="4355" width="27.7109375" style="10" customWidth="1"/>
    <col min="4356" max="4356" width="9.140625" style="10"/>
    <col min="4357" max="4374" width="3.85546875" style="10" customWidth="1"/>
    <col min="4375" max="4375" width="5" style="10" customWidth="1"/>
    <col min="4376" max="4401" width="3.85546875" style="10" customWidth="1"/>
    <col min="4402" max="4402" width="4.5703125" style="10" customWidth="1"/>
    <col min="4403" max="4408" width="3.85546875" style="10" customWidth="1"/>
    <col min="4409" max="4409" width="8.28515625" style="10" customWidth="1"/>
    <col min="4410" max="4410" width="8.42578125" style="10" customWidth="1"/>
    <col min="4411" max="4610" width="9.140625" style="10"/>
    <col min="4611" max="4611" width="27.7109375" style="10" customWidth="1"/>
    <col min="4612" max="4612" width="9.140625" style="10"/>
    <col min="4613" max="4630" width="3.85546875" style="10" customWidth="1"/>
    <col min="4631" max="4631" width="5" style="10" customWidth="1"/>
    <col min="4632" max="4657" width="3.85546875" style="10" customWidth="1"/>
    <col min="4658" max="4658" width="4.5703125" style="10" customWidth="1"/>
    <col min="4659" max="4664" width="3.85546875" style="10" customWidth="1"/>
    <col min="4665" max="4665" width="8.28515625" style="10" customWidth="1"/>
    <col min="4666" max="4666" width="8.42578125" style="10" customWidth="1"/>
    <col min="4667" max="4866" width="9.140625" style="10"/>
    <col min="4867" max="4867" width="27.7109375" style="10" customWidth="1"/>
    <col min="4868" max="4868" width="9.140625" style="10"/>
    <col min="4869" max="4886" width="3.85546875" style="10" customWidth="1"/>
    <col min="4887" max="4887" width="5" style="10" customWidth="1"/>
    <col min="4888" max="4913" width="3.85546875" style="10" customWidth="1"/>
    <col min="4914" max="4914" width="4.5703125" style="10" customWidth="1"/>
    <col min="4915" max="4920" width="3.85546875" style="10" customWidth="1"/>
    <col min="4921" max="4921" width="8.28515625" style="10" customWidth="1"/>
    <col min="4922" max="4922" width="8.42578125" style="10" customWidth="1"/>
    <col min="4923" max="5122" width="9.140625" style="10"/>
    <col min="5123" max="5123" width="27.7109375" style="10" customWidth="1"/>
    <col min="5124" max="5124" width="9.140625" style="10"/>
    <col min="5125" max="5142" width="3.85546875" style="10" customWidth="1"/>
    <col min="5143" max="5143" width="5" style="10" customWidth="1"/>
    <col min="5144" max="5169" width="3.85546875" style="10" customWidth="1"/>
    <col min="5170" max="5170" width="4.5703125" style="10" customWidth="1"/>
    <col min="5171" max="5176" width="3.85546875" style="10" customWidth="1"/>
    <col min="5177" max="5177" width="8.28515625" style="10" customWidth="1"/>
    <col min="5178" max="5178" width="8.42578125" style="10" customWidth="1"/>
    <col min="5179" max="5378" width="9.140625" style="10"/>
    <col min="5379" max="5379" width="27.7109375" style="10" customWidth="1"/>
    <col min="5380" max="5380" width="9.140625" style="10"/>
    <col min="5381" max="5398" width="3.85546875" style="10" customWidth="1"/>
    <col min="5399" max="5399" width="5" style="10" customWidth="1"/>
    <col min="5400" max="5425" width="3.85546875" style="10" customWidth="1"/>
    <col min="5426" max="5426" width="4.5703125" style="10" customWidth="1"/>
    <col min="5427" max="5432" width="3.85546875" style="10" customWidth="1"/>
    <col min="5433" max="5433" width="8.28515625" style="10" customWidth="1"/>
    <col min="5434" max="5434" width="8.42578125" style="10" customWidth="1"/>
    <col min="5435" max="5634" width="9.140625" style="10"/>
    <col min="5635" max="5635" width="27.7109375" style="10" customWidth="1"/>
    <col min="5636" max="5636" width="9.140625" style="10"/>
    <col min="5637" max="5654" width="3.85546875" style="10" customWidth="1"/>
    <col min="5655" max="5655" width="5" style="10" customWidth="1"/>
    <col min="5656" max="5681" width="3.85546875" style="10" customWidth="1"/>
    <col min="5682" max="5682" width="4.5703125" style="10" customWidth="1"/>
    <col min="5683" max="5688" width="3.85546875" style="10" customWidth="1"/>
    <col min="5689" max="5689" width="8.28515625" style="10" customWidth="1"/>
    <col min="5690" max="5690" width="8.42578125" style="10" customWidth="1"/>
    <col min="5691" max="5890" width="9.140625" style="10"/>
    <col min="5891" max="5891" width="27.7109375" style="10" customWidth="1"/>
    <col min="5892" max="5892" width="9.140625" style="10"/>
    <col min="5893" max="5910" width="3.85546875" style="10" customWidth="1"/>
    <col min="5911" max="5911" width="5" style="10" customWidth="1"/>
    <col min="5912" max="5937" width="3.85546875" style="10" customWidth="1"/>
    <col min="5938" max="5938" width="4.5703125" style="10" customWidth="1"/>
    <col min="5939" max="5944" width="3.85546875" style="10" customWidth="1"/>
    <col min="5945" max="5945" width="8.28515625" style="10" customWidth="1"/>
    <col min="5946" max="5946" width="8.42578125" style="10" customWidth="1"/>
    <col min="5947" max="6146" width="9.140625" style="10"/>
    <col min="6147" max="6147" width="27.7109375" style="10" customWidth="1"/>
    <col min="6148" max="6148" width="9.140625" style="10"/>
    <col min="6149" max="6166" width="3.85546875" style="10" customWidth="1"/>
    <col min="6167" max="6167" width="5" style="10" customWidth="1"/>
    <col min="6168" max="6193" width="3.85546875" style="10" customWidth="1"/>
    <col min="6194" max="6194" width="4.5703125" style="10" customWidth="1"/>
    <col min="6195" max="6200" width="3.85546875" style="10" customWidth="1"/>
    <col min="6201" max="6201" width="8.28515625" style="10" customWidth="1"/>
    <col min="6202" max="6202" width="8.42578125" style="10" customWidth="1"/>
    <col min="6203" max="6402" width="9.140625" style="10"/>
    <col min="6403" max="6403" width="27.7109375" style="10" customWidth="1"/>
    <col min="6404" max="6404" width="9.140625" style="10"/>
    <col min="6405" max="6422" width="3.85546875" style="10" customWidth="1"/>
    <col min="6423" max="6423" width="5" style="10" customWidth="1"/>
    <col min="6424" max="6449" width="3.85546875" style="10" customWidth="1"/>
    <col min="6450" max="6450" width="4.5703125" style="10" customWidth="1"/>
    <col min="6451" max="6456" width="3.85546875" style="10" customWidth="1"/>
    <col min="6457" max="6457" width="8.28515625" style="10" customWidth="1"/>
    <col min="6458" max="6458" width="8.42578125" style="10" customWidth="1"/>
    <col min="6459" max="6658" width="9.140625" style="10"/>
    <col min="6659" max="6659" width="27.7109375" style="10" customWidth="1"/>
    <col min="6660" max="6660" width="9.140625" style="10"/>
    <col min="6661" max="6678" width="3.85546875" style="10" customWidth="1"/>
    <col min="6679" max="6679" width="5" style="10" customWidth="1"/>
    <col min="6680" max="6705" width="3.85546875" style="10" customWidth="1"/>
    <col min="6706" max="6706" width="4.5703125" style="10" customWidth="1"/>
    <col min="6707" max="6712" width="3.85546875" style="10" customWidth="1"/>
    <col min="6713" max="6713" width="8.28515625" style="10" customWidth="1"/>
    <col min="6714" max="6714" width="8.42578125" style="10" customWidth="1"/>
    <col min="6715" max="6914" width="9.140625" style="10"/>
    <col min="6915" max="6915" width="27.7109375" style="10" customWidth="1"/>
    <col min="6916" max="6916" width="9.140625" style="10"/>
    <col min="6917" max="6934" width="3.85546875" style="10" customWidth="1"/>
    <col min="6935" max="6935" width="5" style="10" customWidth="1"/>
    <col min="6936" max="6961" width="3.85546875" style="10" customWidth="1"/>
    <col min="6962" max="6962" width="4.5703125" style="10" customWidth="1"/>
    <col min="6963" max="6968" width="3.85546875" style="10" customWidth="1"/>
    <col min="6969" max="6969" width="8.28515625" style="10" customWidth="1"/>
    <col min="6970" max="6970" width="8.42578125" style="10" customWidth="1"/>
    <col min="6971" max="7170" width="9.140625" style="10"/>
    <col min="7171" max="7171" width="27.7109375" style="10" customWidth="1"/>
    <col min="7172" max="7172" width="9.140625" style="10"/>
    <col min="7173" max="7190" width="3.85546875" style="10" customWidth="1"/>
    <col min="7191" max="7191" width="5" style="10" customWidth="1"/>
    <col min="7192" max="7217" width="3.85546875" style="10" customWidth="1"/>
    <col min="7218" max="7218" width="4.5703125" style="10" customWidth="1"/>
    <col min="7219" max="7224" width="3.85546875" style="10" customWidth="1"/>
    <col min="7225" max="7225" width="8.28515625" style="10" customWidth="1"/>
    <col min="7226" max="7226" width="8.42578125" style="10" customWidth="1"/>
    <col min="7227" max="7426" width="9.140625" style="10"/>
    <col min="7427" max="7427" width="27.7109375" style="10" customWidth="1"/>
    <col min="7428" max="7428" width="9.140625" style="10"/>
    <col min="7429" max="7446" width="3.85546875" style="10" customWidth="1"/>
    <col min="7447" max="7447" width="5" style="10" customWidth="1"/>
    <col min="7448" max="7473" width="3.85546875" style="10" customWidth="1"/>
    <col min="7474" max="7474" width="4.5703125" style="10" customWidth="1"/>
    <col min="7475" max="7480" width="3.85546875" style="10" customWidth="1"/>
    <col min="7481" max="7481" width="8.28515625" style="10" customWidth="1"/>
    <col min="7482" max="7482" width="8.42578125" style="10" customWidth="1"/>
    <col min="7483" max="7682" width="9.140625" style="10"/>
    <col min="7683" max="7683" width="27.7109375" style="10" customWidth="1"/>
    <col min="7684" max="7684" width="9.140625" style="10"/>
    <col min="7685" max="7702" width="3.85546875" style="10" customWidth="1"/>
    <col min="7703" max="7703" width="5" style="10" customWidth="1"/>
    <col min="7704" max="7729" width="3.85546875" style="10" customWidth="1"/>
    <col min="7730" max="7730" width="4.5703125" style="10" customWidth="1"/>
    <col min="7731" max="7736" width="3.85546875" style="10" customWidth="1"/>
    <col min="7737" max="7737" width="8.28515625" style="10" customWidth="1"/>
    <col min="7738" max="7738" width="8.42578125" style="10" customWidth="1"/>
    <col min="7739" max="7938" width="9.140625" style="10"/>
    <col min="7939" max="7939" width="27.7109375" style="10" customWidth="1"/>
    <col min="7940" max="7940" width="9.140625" style="10"/>
    <col min="7941" max="7958" width="3.85546875" style="10" customWidth="1"/>
    <col min="7959" max="7959" width="5" style="10" customWidth="1"/>
    <col min="7960" max="7985" width="3.85546875" style="10" customWidth="1"/>
    <col min="7986" max="7986" width="4.5703125" style="10" customWidth="1"/>
    <col min="7987" max="7992" width="3.85546875" style="10" customWidth="1"/>
    <col min="7993" max="7993" width="8.28515625" style="10" customWidth="1"/>
    <col min="7994" max="7994" width="8.42578125" style="10" customWidth="1"/>
    <col min="7995" max="8194" width="9.140625" style="10"/>
    <col min="8195" max="8195" width="27.7109375" style="10" customWidth="1"/>
    <col min="8196" max="8196" width="9.140625" style="10"/>
    <col min="8197" max="8214" width="3.85546875" style="10" customWidth="1"/>
    <col min="8215" max="8215" width="5" style="10" customWidth="1"/>
    <col min="8216" max="8241" width="3.85546875" style="10" customWidth="1"/>
    <col min="8242" max="8242" width="4.5703125" style="10" customWidth="1"/>
    <col min="8243" max="8248" width="3.85546875" style="10" customWidth="1"/>
    <col min="8249" max="8249" width="8.28515625" style="10" customWidth="1"/>
    <col min="8250" max="8250" width="8.42578125" style="10" customWidth="1"/>
    <col min="8251" max="8450" width="9.140625" style="10"/>
    <col min="8451" max="8451" width="27.7109375" style="10" customWidth="1"/>
    <col min="8452" max="8452" width="9.140625" style="10"/>
    <col min="8453" max="8470" width="3.85546875" style="10" customWidth="1"/>
    <col min="8471" max="8471" width="5" style="10" customWidth="1"/>
    <col min="8472" max="8497" width="3.85546875" style="10" customWidth="1"/>
    <col min="8498" max="8498" width="4.5703125" style="10" customWidth="1"/>
    <col min="8499" max="8504" width="3.85546875" style="10" customWidth="1"/>
    <col min="8505" max="8505" width="8.28515625" style="10" customWidth="1"/>
    <col min="8506" max="8506" width="8.42578125" style="10" customWidth="1"/>
    <col min="8507" max="8706" width="9.140625" style="10"/>
    <col min="8707" max="8707" width="27.7109375" style="10" customWidth="1"/>
    <col min="8708" max="8708" width="9.140625" style="10"/>
    <col min="8709" max="8726" width="3.85546875" style="10" customWidth="1"/>
    <col min="8727" max="8727" width="5" style="10" customWidth="1"/>
    <col min="8728" max="8753" width="3.85546875" style="10" customWidth="1"/>
    <col min="8754" max="8754" width="4.5703125" style="10" customWidth="1"/>
    <col min="8755" max="8760" width="3.85546875" style="10" customWidth="1"/>
    <col min="8761" max="8761" width="8.28515625" style="10" customWidth="1"/>
    <col min="8762" max="8762" width="8.42578125" style="10" customWidth="1"/>
    <col min="8763" max="8962" width="9.140625" style="10"/>
    <col min="8963" max="8963" width="27.7109375" style="10" customWidth="1"/>
    <col min="8964" max="8964" width="9.140625" style="10"/>
    <col min="8965" max="8982" width="3.85546875" style="10" customWidth="1"/>
    <col min="8983" max="8983" width="5" style="10" customWidth="1"/>
    <col min="8984" max="9009" width="3.85546875" style="10" customWidth="1"/>
    <col min="9010" max="9010" width="4.5703125" style="10" customWidth="1"/>
    <col min="9011" max="9016" width="3.85546875" style="10" customWidth="1"/>
    <col min="9017" max="9017" width="8.28515625" style="10" customWidth="1"/>
    <col min="9018" max="9018" width="8.42578125" style="10" customWidth="1"/>
    <col min="9019" max="9218" width="9.140625" style="10"/>
    <col min="9219" max="9219" width="27.7109375" style="10" customWidth="1"/>
    <col min="9220" max="9220" width="9.140625" style="10"/>
    <col min="9221" max="9238" width="3.85546875" style="10" customWidth="1"/>
    <col min="9239" max="9239" width="5" style="10" customWidth="1"/>
    <col min="9240" max="9265" width="3.85546875" style="10" customWidth="1"/>
    <col min="9266" max="9266" width="4.5703125" style="10" customWidth="1"/>
    <col min="9267" max="9272" width="3.85546875" style="10" customWidth="1"/>
    <col min="9273" max="9273" width="8.28515625" style="10" customWidth="1"/>
    <col min="9274" max="9274" width="8.42578125" style="10" customWidth="1"/>
    <col min="9275" max="9474" width="9.140625" style="10"/>
    <col min="9475" max="9475" width="27.7109375" style="10" customWidth="1"/>
    <col min="9476" max="9476" width="9.140625" style="10"/>
    <col min="9477" max="9494" width="3.85546875" style="10" customWidth="1"/>
    <col min="9495" max="9495" width="5" style="10" customWidth="1"/>
    <col min="9496" max="9521" width="3.85546875" style="10" customWidth="1"/>
    <col min="9522" max="9522" width="4.5703125" style="10" customWidth="1"/>
    <col min="9523" max="9528" width="3.85546875" style="10" customWidth="1"/>
    <col min="9529" max="9529" width="8.28515625" style="10" customWidth="1"/>
    <col min="9530" max="9530" width="8.42578125" style="10" customWidth="1"/>
    <col min="9531" max="9730" width="9.140625" style="10"/>
    <col min="9731" max="9731" width="27.7109375" style="10" customWidth="1"/>
    <col min="9732" max="9732" width="9.140625" style="10"/>
    <col min="9733" max="9750" width="3.85546875" style="10" customWidth="1"/>
    <col min="9751" max="9751" width="5" style="10" customWidth="1"/>
    <col min="9752" max="9777" width="3.85546875" style="10" customWidth="1"/>
    <col min="9778" max="9778" width="4.5703125" style="10" customWidth="1"/>
    <col min="9779" max="9784" width="3.85546875" style="10" customWidth="1"/>
    <col min="9785" max="9785" width="8.28515625" style="10" customWidth="1"/>
    <col min="9786" max="9786" width="8.42578125" style="10" customWidth="1"/>
    <col min="9787" max="9986" width="9.140625" style="10"/>
    <col min="9987" max="9987" width="27.7109375" style="10" customWidth="1"/>
    <col min="9988" max="9988" width="9.140625" style="10"/>
    <col min="9989" max="10006" width="3.85546875" style="10" customWidth="1"/>
    <col min="10007" max="10007" width="5" style="10" customWidth="1"/>
    <col min="10008" max="10033" width="3.85546875" style="10" customWidth="1"/>
    <col min="10034" max="10034" width="4.5703125" style="10" customWidth="1"/>
    <col min="10035" max="10040" width="3.85546875" style="10" customWidth="1"/>
    <col min="10041" max="10041" width="8.28515625" style="10" customWidth="1"/>
    <col min="10042" max="10042" width="8.42578125" style="10" customWidth="1"/>
    <col min="10043" max="10242" width="9.140625" style="10"/>
    <col min="10243" max="10243" width="27.7109375" style="10" customWidth="1"/>
    <col min="10244" max="10244" width="9.140625" style="10"/>
    <col min="10245" max="10262" width="3.85546875" style="10" customWidth="1"/>
    <col min="10263" max="10263" width="5" style="10" customWidth="1"/>
    <col min="10264" max="10289" width="3.85546875" style="10" customWidth="1"/>
    <col min="10290" max="10290" width="4.5703125" style="10" customWidth="1"/>
    <col min="10291" max="10296" width="3.85546875" style="10" customWidth="1"/>
    <col min="10297" max="10297" width="8.28515625" style="10" customWidth="1"/>
    <col min="10298" max="10298" width="8.42578125" style="10" customWidth="1"/>
    <col min="10299" max="10498" width="9.140625" style="10"/>
    <col min="10499" max="10499" width="27.7109375" style="10" customWidth="1"/>
    <col min="10500" max="10500" width="9.140625" style="10"/>
    <col min="10501" max="10518" width="3.85546875" style="10" customWidth="1"/>
    <col min="10519" max="10519" width="5" style="10" customWidth="1"/>
    <col min="10520" max="10545" width="3.85546875" style="10" customWidth="1"/>
    <col min="10546" max="10546" width="4.5703125" style="10" customWidth="1"/>
    <col min="10547" max="10552" width="3.85546875" style="10" customWidth="1"/>
    <col min="10553" max="10553" width="8.28515625" style="10" customWidth="1"/>
    <col min="10554" max="10554" width="8.42578125" style="10" customWidth="1"/>
    <col min="10555" max="10754" width="9.140625" style="10"/>
    <col min="10755" max="10755" width="27.7109375" style="10" customWidth="1"/>
    <col min="10756" max="10756" width="9.140625" style="10"/>
    <col min="10757" max="10774" width="3.85546875" style="10" customWidth="1"/>
    <col min="10775" max="10775" width="5" style="10" customWidth="1"/>
    <col min="10776" max="10801" width="3.85546875" style="10" customWidth="1"/>
    <col min="10802" max="10802" width="4.5703125" style="10" customWidth="1"/>
    <col min="10803" max="10808" width="3.85546875" style="10" customWidth="1"/>
    <col min="10809" max="10809" width="8.28515625" style="10" customWidth="1"/>
    <col min="10810" max="10810" width="8.42578125" style="10" customWidth="1"/>
    <col min="10811" max="11010" width="9.140625" style="10"/>
    <col min="11011" max="11011" width="27.7109375" style="10" customWidth="1"/>
    <col min="11012" max="11012" width="9.140625" style="10"/>
    <col min="11013" max="11030" width="3.85546875" style="10" customWidth="1"/>
    <col min="11031" max="11031" width="5" style="10" customWidth="1"/>
    <col min="11032" max="11057" width="3.85546875" style="10" customWidth="1"/>
    <col min="11058" max="11058" width="4.5703125" style="10" customWidth="1"/>
    <col min="11059" max="11064" width="3.85546875" style="10" customWidth="1"/>
    <col min="11065" max="11065" width="8.28515625" style="10" customWidth="1"/>
    <col min="11066" max="11066" width="8.42578125" style="10" customWidth="1"/>
    <col min="11067" max="11266" width="9.140625" style="10"/>
    <col min="11267" max="11267" width="27.7109375" style="10" customWidth="1"/>
    <col min="11268" max="11268" width="9.140625" style="10"/>
    <col min="11269" max="11286" width="3.85546875" style="10" customWidth="1"/>
    <col min="11287" max="11287" width="5" style="10" customWidth="1"/>
    <col min="11288" max="11313" width="3.85546875" style="10" customWidth="1"/>
    <col min="11314" max="11314" width="4.5703125" style="10" customWidth="1"/>
    <col min="11315" max="11320" width="3.85546875" style="10" customWidth="1"/>
    <col min="11321" max="11321" width="8.28515625" style="10" customWidth="1"/>
    <col min="11322" max="11322" width="8.42578125" style="10" customWidth="1"/>
    <col min="11323" max="11522" width="9.140625" style="10"/>
    <col min="11523" max="11523" width="27.7109375" style="10" customWidth="1"/>
    <col min="11524" max="11524" width="9.140625" style="10"/>
    <col min="11525" max="11542" width="3.85546875" style="10" customWidth="1"/>
    <col min="11543" max="11543" width="5" style="10" customWidth="1"/>
    <col min="11544" max="11569" width="3.85546875" style="10" customWidth="1"/>
    <col min="11570" max="11570" width="4.5703125" style="10" customWidth="1"/>
    <col min="11571" max="11576" width="3.85546875" style="10" customWidth="1"/>
    <col min="11577" max="11577" width="8.28515625" style="10" customWidth="1"/>
    <col min="11578" max="11578" width="8.42578125" style="10" customWidth="1"/>
    <col min="11579" max="11778" width="9.140625" style="10"/>
    <col min="11779" max="11779" width="27.7109375" style="10" customWidth="1"/>
    <col min="11780" max="11780" width="9.140625" style="10"/>
    <col min="11781" max="11798" width="3.85546875" style="10" customWidth="1"/>
    <col min="11799" max="11799" width="5" style="10" customWidth="1"/>
    <col min="11800" max="11825" width="3.85546875" style="10" customWidth="1"/>
    <col min="11826" max="11826" width="4.5703125" style="10" customWidth="1"/>
    <col min="11827" max="11832" width="3.85546875" style="10" customWidth="1"/>
    <col min="11833" max="11833" width="8.28515625" style="10" customWidth="1"/>
    <col min="11834" max="11834" width="8.42578125" style="10" customWidth="1"/>
    <col min="11835" max="12034" width="9.140625" style="10"/>
    <col min="12035" max="12035" width="27.7109375" style="10" customWidth="1"/>
    <col min="12036" max="12036" width="9.140625" style="10"/>
    <col min="12037" max="12054" width="3.85546875" style="10" customWidth="1"/>
    <col min="12055" max="12055" width="5" style="10" customWidth="1"/>
    <col min="12056" max="12081" width="3.85546875" style="10" customWidth="1"/>
    <col min="12082" max="12082" width="4.5703125" style="10" customWidth="1"/>
    <col min="12083" max="12088" width="3.85546875" style="10" customWidth="1"/>
    <col min="12089" max="12089" width="8.28515625" style="10" customWidth="1"/>
    <col min="12090" max="12090" width="8.42578125" style="10" customWidth="1"/>
    <col min="12091" max="12290" width="9.140625" style="10"/>
    <col min="12291" max="12291" width="27.7109375" style="10" customWidth="1"/>
    <col min="12292" max="12292" width="9.140625" style="10"/>
    <col min="12293" max="12310" width="3.85546875" style="10" customWidth="1"/>
    <col min="12311" max="12311" width="5" style="10" customWidth="1"/>
    <col min="12312" max="12337" width="3.85546875" style="10" customWidth="1"/>
    <col min="12338" max="12338" width="4.5703125" style="10" customWidth="1"/>
    <col min="12339" max="12344" width="3.85546875" style="10" customWidth="1"/>
    <col min="12345" max="12345" width="8.28515625" style="10" customWidth="1"/>
    <col min="12346" max="12346" width="8.42578125" style="10" customWidth="1"/>
    <col min="12347" max="12546" width="9.140625" style="10"/>
    <col min="12547" max="12547" width="27.7109375" style="10" customWidth="1"/>
    <col min="12548" max="12548" width="9.140625" style="10"/>
    <col min="12549" max="12566" width="3.85546875" style="10" customWidth="1"/>
    <col min="12567" max="12567" width="5" style="10" customWidth="1"/>
    <col min="12568" max="12593" width="3.85546875" style="10" customWidth="1"/>
    <col min="12594" max="12594" width="4.5703125" style="10" customWidth="1"/>
    <col min="12595" max="12600" width="3.85546875" style="10" customWidth="1"/>
    <col min="12601" max="12601" width="8.28515625" style="10" customWidth="1"/>
    <col min="12602" max="12602" width="8.42578125" style="10" customWidth="1"/>
    <col min="12603" max="12802" width="9.140625" style="10"/>
    <col min="12803" max="12803" width="27.7109375" style="10" customWidth="1"/>
    <col min="12804" max="12804" width="9.140625" style="10"/>
    <col min="12805" max="12822" width="3.85546875" style="10" customWidth="1"/>
    <col min="12823" max="12823" width="5" style="10" customWidth="1"/>
    <col min="12824" max="12849" width="3.85546875" style="10" customWidth="1"/>
    <col min="12850" max="12850" width="4.5703125" style="10" customWidth="1"/>
    <col min="12851" max="12856" width="3.85546875" style="10" customWidth="1"/>
    <col min="12857" max="12857" width="8.28515625" style="10" customWidth="1"/>
    <col min="12858" max="12858" width="8.42578125" style="10" customWidth="1"/>
    <col min="12859" max="13058" width="9.140625" style="10"/>
    <col min="13059" max="13059" width="27.7109375" style="10" customWidth="1"/>
    <col min="13060" max="13060" width="9.140625" style="10"/>
    <col min="13061" max="13078" width="3.85546875" style="10" customWidth="1"/>
    <col min="13079" max="13079" width="5" style="10" customWidth="1"/>
    <col min="13080" max="13105" width="3.85546875" style="10" customWidth="1"/>
    <col min="13106" max="13106" width="4.5703125" style="10" customWidth="1"/>
    <col min="13107" max="13112" width="3.85546875" style="10" customWidth="1"/>
    <col min="13113" max="13113" width="8.28515625" style="10" customWidth="1"/>
    <col min="13114" max="13114" width="8.42578125" style="10" customWidth="1"/>
    <col min="13115" max="13314" width="9.140625" style="10"/>
    <col min="13315" max="13315" width="27.7109375" style="10" customWidth="1"/>
    <col min="13316" max="13316" width="9.140625" style="10"/>
    <col min="13317" max="13334" width="3.85546875" style="10" customWidth="1"/>
    <col min="13335" max="13335" width="5" style="10" customWidth="1"/>
    <col min="13336" max="13361" width="3.85546875" style="10" customWidth="1"/>
    <col min="13362" max="13362" width="4.5703125" style="10" customWidth="1"/>
    <col min="13363" max="13368" width="3.85546875" style="10" customWidth="1"/>
    <col min="13369" max="13369" width="8.28515625" style="10" customWidth="1"/>
    <col min="13370" max="13370" width="8.42578125" style="10" customWidth="1"/>
    <col min="13371" max="13570" width="9.140625" style="10"/>
    <col min="13571" max="13571" width="27.7109375" style="10" customWidth="1"/>
    <col min="13572" max="13572" width="9.140625" style="10"/>
    <col min="13573" max="13590" width="3.85546875" style="10" customWidth="1"/>
    <col min="13591" max="13591" width="5" style="10" customWidth="1"/>
    <col min="13592" max="13617" width="3.85546875" style="10" customWidth="1"/>
    <col min="13618" max="13618" width="4.5703125" style="10" customWidth="1"/>
    <col min="13619" max="13624" width="3.85546875" style="10" customWidth="1"/>
    <col min="13625" max="13625" width="8.28515625" style="10" customWidth="1"/>
    <col min="13626" max="13626" width="8.42578125" style="10" customWidth="1"/>
    <col min="13627" max="13826" width="9.140625" style="10"/>
    <col min="13827" max="13827" width="27.7109375" style="10" customWidth="1"/>
    <col min="13828" max="13828" width="9.140625" style="10"/>
    <col min="13829" max="13846" width="3.85546875" style="10" customWidth="1"/>
    <col min="13847" max="13847" width="5" style="10" customWidth="1"/>
    <col min="13848" max="13873" width="3.85546875" style="10" customWidth="1"/>
    <col min="13874" max="13874" width="4.5703125" style="10" customWidth="1"/>
    <col min="13875" max="13880" width="3.85546875" style="10" customWidth="1"/>
    <col min="13881" max="13881" width="8.28515625" style="10" customWidth="1"/>
    <col min="13882" max="13882" width="8.42578125" style="10" customWidth="1"/>
    <col min="13883" max="14082" width="9.140625" style="10"/>
    <col min="14083" max="14083" width="27.7109375" style="10" customWidth="1"/>
    <col min="14084" max="14084" width="9.140625" style="10"/>
    <col min="14085" max="14102" width="3.85546875" style="10" customWidth="1"/>
    <col min="14103" max="14103" width="5" style="10" customWidth="1"/>
    <col min="14104" max="14129" width="3.85546875" style="10" customWidth="1"/>
    <col min="14130" max="14130" width="4.5703125" style="10" customWidth="1"/>
    <col min="14131" max="14136" width="3.85546875" style="10" customWidth="1"/>
    <col min="14137" max="14137" width="8.28515625" style="10" customWidth="1"/>
    <col min="14138" max="14138" width="8.42578125" style="10" customWidth="1"/>
    <col min="14139" max="14338" width="9.140625" style="10"/>
    <col min="14339" max="14339" width="27.7109375" style="10" customWidth="1"/>
    <col min="14340" max="14340" width="9.140625" style="10"/>
    <col min="14341" max="14358" width="3.85546875" style="10" customWidth="1"/>
    <col min="14359" max="14359" width="5" style="10" customWidth="1"/>
    <col min="14360" max="14385" width="3.85546875" style="10" customWidth="1"/>
    <col min="14386" max="14386" width="4.5703125" style="10" customWidth="1"/>
    <col min="14387" max="14392" width="3.85546875" style="10" customWidth="1"/>
    <col min="14393" max="14393" width="8.28515625" style="10" customWidth="1"/>
    <col min="14394" max="14394" width="8.42578125" style="10" customWidth="1"/>
    <col min="14395" max="14594" width="9.140625" style="10"/>
    <col min="14595" max="14595" width="27.7109375" style="10" customWidth="1"/>
    <col min="14596" max="14596" width="9.140625" style="10"/>
    <col min="14597" max="14614" width="3.85546875" style="10" customWidth="1"/>
    <col min="14615" max="14615" width="5" style="10" customWidth="1"/>
    <col min="14616" max="14641" width="3.85546875" style="10" customWidth="1"/>
    <col min="14642" max="14642" width="4.5703125" style="10" customWidth="1"/>
    <col min="14643" max="14648" width="3.85546875" style="10" customWidth="1"/>
    <col min="14649" max="14649" width="8.28515625" style="10" customWidth="1"/>
    <col min="14650" max="14650" width="8.42578125" style="10" customWidth="1"/>
    <col min="14651" max="14850" width="9.140625" style="10"/>
    <col min="14851" max="14851" width="27.7109375" style="10" customWidth="1"/>
    <col min="14852" max="14852" width="9.140625" style="10"/>
    <col min="14853" max="14870" width="3.85546875" style="10" customWidth="1"/>
    <col min="14871" max="14871" width="5" style="10" customWidth="1"/>
    <col min="14872" max="14897" width="3.85546875" style="10" customWidth="1"/>
    <col min="14898" max="14898" width="4.5703125" style="10" customWidth="1"/>
    <col min="14899" max="14904" width="3.85546875" style="10" customWidth="1"/>
    <col min="14905" max="14905" width="8.28515625" style="10" customWidth="1"/>
    <col min="14906" max="14906" width="8.42578125" style="10" customWidth="1"/>
    <col min="14907" max="15106" width="9.140625" style="10"/>
    <col min="15107" max="15107" width="27.7109375" style="10" customWidth="1"/>
    <col min="15108" max="15108" width="9.140625" style="10"/>
    <col min="15109" max="15126" width="3.85546875" style="10" customWidth="1"/>
    <col min="15127" max="15127" width="5" style="10" customWidth="1"/>
    <col min="15128" max="15153" width="3.85546875" style="10" customWidth="1"/>
    <col min="15154" max="15154" width="4.5703125" style="10" customWidth="1"/>
    <col min="15155" max="15160" width="3.85546875" style="10" customWidth="1"/>
    <col min="15161" max="15161" width="8.28515625" style="10" customWidth="1"/>
    <col min="15162" max="15162" width="8.42578125" style="10" customWidth="1"/>
    <col min="15163" max="15362" width="9.140625" style="10"/>
    <col min="15363" max="15363" width="27.7109375" style="10" customWidth="1"/>
    <col min="15364" max="15364" width="9.140625" style="10"/>
    <col min="15365" max="15382" width="3.85546875" style="10" customWidth="1"/>
    <col min="15383" max="15383" width="5" style="10" customWidth="1"/>
    <col min="15384" max="15409" width="3.85546875" style="10" customWidth="1"/>
    <col min="15410" max="15410" width="4.5703125" style="10" customWidth="1"/>
    <col min="15411" max="15416" width="3.85546875" style="10" customWidth="1"/>
    <col min="15417" max="15417" width="8.28515625" style="10" customWidth="1"/>
    <col min="15418" max="15418" width="8.42578125" style="10" customWidth="1"/>
    <col min="15419" max="15618" width="9.140625" style="10"/>
    <col min="15619" max="15619" width="27.7109375" style="10" customWidth="1"/>
    <col min="15620" max="15620" width="9.140625" style="10"/>
    <col min="15621" max="15638" width="3.85546875" style="10" customWidth="1"/>
    <col min="15639" max="15639" width="5" style="10" customWidth="1"/>
    <col min="15640" max="15665" width="3.85546875" style="10" customWidth="1"/>
    <col min="15666" max="15666" width="4.5703125" style="10" customWidth="1"/>
    <col min="15667" max="15672" width="3.85546875" style="10" customWidth="1"/>
    <col min="15673" max="15673" width="8.28515625" style="10" customWidth="1"/>
    <col min="15674" max="15674" width="8.42578125" style="10" customWidth="1"/>
    <col min="15675" max="15874" width="9.140625" style="10"/>
    <col min="15875" max="15875" width="27.7109375" style="10" customWidth="1"/>
    <col min="15876" max="15876" width="9.140625" style="10"/>
    <col min="15877" max="15894" width="3.85546875" style="10" customWidth="1"/>
    <col min="15895" max="15895" width="5" style="10" customWidth="1"/>
    <col min="15896" max="15921" width="3.85546875" style="10" customWidth="1"/>
    <col min="15922" max="15922" width="4.5703125" style="10" customWidth="1"/>
    <col min="15923" max="15928" width="3.85546875" style="10" customWidth="1"/>
    <col min="15929" max="15929" width="8.28515625" style="10" customWidth="1"/>
    <col min="15930" max="15930" width="8.42578125" style="10" customWidth="1"/>
    <col min="15931" max="16130" width="9.140625" style="10"/>
    <col min="16131" max="16131" width="27.7109375" style="10" customWidth="1"/>
    <col min="16132" max="16132" width="9.140625" style="10"/>
    <col min="16133" max="16150" width="3.85546875" style="10" customWidth="1"/>
    <col min="16151" max="16151" width="5" style="10" customWidth="1"/>
    <col min="16152" max="16177" width="3.85546875" style="10" customWidth="1"/>
    <col min="16178" max="16178" width="4.5703125" style="10" customWidth="1"/>
    <col min="16179" max="16184" width="3.85546875" style="10" customWidth="1"/>
    <col min="16185" max="16185" width="8.28515625" style="10" customWidth="1"/>
    <col min="16186" max="16186" width="8.42578125" style="10" customWidth="1"/>
    <col min="16187" max="16384" width="9.140625" style="10"/>
  </cols>
  <sheetData>
    <row r="1" spans="1:63" ht="38.25" customHeight="1"/>
    <row r="2" spans="1:63" ht="97.5" customHeight="1">
      <c r="A2" s="79"/>
      <c r="B2" s="80" t="s">
        <v>0</v>
      </c>
      <c r="C2" s="81" t="s">
        <v>10</v>
      </c>
      <c r="D2" s="79" t="s">
        <v>1</v>
      </c>
      <c r="E2" s="45" t="s">
        <v>27</v>
      </c>
      <c r="F2" s="1" t="s">
        <v>28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2" t="s">
        <v>36</v>
      </c>
      <c r="O2" s="2" t="s">
        <v>37</v>
      </c>
      <c r="P2" s="2" t="s">
        <v>38</v>
      </c>
      <c r="Q2" s="2" t="s">
        <v>39</v>
      </c>
      <c r="R2" s="2" t="s">
        <v>40</v>
      </c>
      <c r="S2" s="2" t="s">
        <v>41</v>
      </c>
      <c r="T2" s="2" t="s">
        <v>45</v>
      </c>
      <c r="U2" s="2" t="s">
        <v>42</v>
      </c>
      <c r="V2" s="2" t="s">
        <v>15</v>
      </c>
      <c r="W2" s="2" t="s">
        <v>2</v>
      </c>
      <c r="X2" s="2" t="s">
        <v>43</v>
      </c>
      <c r="Y2" s="2" t="s">
        <v>44</v>
      </c>
      <c r="Z2" s="2" t="s">
        <v>46</v>
      </c>
      <c r="AA2" s="2" t="s">
        <v>47</v>
      </c>
      <c r="AB2" s="2" t="s">
        <v>48</v>
      </c>
      <c r="AC2" s="2" t="s">
        <v>49</v>
      </c>
      <c r="AD2" s="2" t="s">
        <v>50</v>
      </c>
      <c r="AE2" s="2" t="s">
        <v>51</v>
      </c>
      <c r="AF2" s="2" t="s">
        <v>52</v>
      </c>
      <c r="AG2" s="2" t="s">
        <v>53</v>
      </c>
      <c r="AH2" s="2" t="s">
        <v>54</v>
      </c>
      <c r="AI2" s="2" t="s">
        <v>55</v>
      </c>
      <c r="AJ2" s="1" t="s">
        <v>56</v>
      </c>
      <c r="AK2" s="1" t="s">
        <v>57</v>
      </c>
      <c r="AL2" s="1" t="s">
        <v>58</v>
      </c>
      <c r="AM2" s="1" t="s">
        <v>59</v>
      </c>
      <c r="AN2" s="1" t="s">
        <v>60</v>
      </c>
      <c r="AO2" s="1" t="s">
        <v>61</v>
      </c>
      <c r="AP2" s="1" t="s">
        <v>62</v>
      </c>
      <c r="AQ2" s="1" t="s">
        <v>63</v>
      </c>
      <c r="AR2" s="1" t="s">
        <v>64</v>
      </c>
      <c r="AS2" s="1" t="s">
        <v>65</v>
      </c>
      <c r="AT2" s="1" t="s">
        <v>66</v>
      </c>
      <c r="AU2" s="1" t="s">
        <v>67</v>
      </c>
      <c r="AV2" s="1" t="s">
        <v>68</v>
      </c>
      <c r="AW2" s="82" t="s">
        <v>11</v>
      </c>
      <c r="AX2" s="83"/>
      <c r="AY2" s="84"/>
      <c r="AZ2" s="1"/>
      <c r="BA2" s="82" t="s">
        <v>3</v>
      </c>
      <c r="BB2" s="83"/>
      <c r="BC2" s="83"/>
      <c r="BD2" s="84"/>
      <c r="BE2" s="85" t="s">
        <v>12</v>
      </c>
      <c r="BF2" s="85" t="s">
        <v>13</v>
      </c>
      <c r="BG2" s="7"/>
      <c r="BH2" s="7"/>
      <c r="BI2" s="7"/>
      <c r="BJ2" s="7"/>
      <c r="BK2" s="7"/>
    </row>
    <row r="3" spans="1:63">
      <c r="A3" s="79"/>
      <c r="B3" s="80"/>
      <c r="C3" s="81"/>
      <c r="D3" s="79"/>
      <c r="E3" s="86" t="s">
        <v>4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5"/>
      <c r="BF3" s="85"/>
      <c r="BG3" s="7"/>
      <c r="BH3" s="7"/>
      <c r="BI3" s="7"/>
      <c r="BJ3" s="7"/>
      <c r="BK3" s="7"/>
    </row>
    <row r="4" spans="1:63">
      <c r="A4" s="79"/>
      <c r="B4" s="80"/>
      <c r="C4" s="81"/>
      <c r="D4" s="79"/>
      <c r="E4" s="3">
        <v>35</v>
      </c>
      <c r="F4" s="3">
        <v>36</v>
      </c>
      <c r="G4" s="3">
        <v>37</v>
      </c>
      <c r="H4" s="3">
        <v>38</v>
      </c>
      <c r="I4" s="3">
        <v>39</v>
      </c>
      <c r="J4" s="3">
        <v>40</v>
      </c>
      <c r="K4" s="3">
        <v>41</v>
      </c>
      <c r="L4" s="4">
        <v>42</v>
      </c>
      <c r="M4" s="4">
        <v>43</v>
      </c>
      <c r="N4" s="4">
        <v>44</v>
      </c>
      <c r="O4" s="4">
        <v>45</v>
      </c>
      <c r="P4" s="4">
        <v>46</v>
      </c>
      <c r="Q4" s="4">
        <v>47</v>
      </c>
      <c r="R4" s="4">
        <v>48</v>
      </c>
      <c r="S4" s="4">
        <v>49</v>
      </c>
      <c r="T4" s="4">
        <v>50</v>
      </c>
      <c r="U4" s="4">
        <v>51</v>
      </c>
      <c r="V4" s="4">
        <v>52</v>
      </c>
      <c r="W4" s="4">
        <v>1</v>
      </c>
      <c r="X4" s="5">
        <v>2</v>
      </c>
      <c r="Y4" s="4">
        <v>3</v>
      </c>
      <c r="Z4" s="4">
        <v>4</v>
      </c>
      <c r="AA4" s="4">
        <v>5</v>
      </c>
      <c r="AB4" s="4">
        <v>6</v>
      </c>
      <c r="AC4" s="4">
        <v>7</v>
      </c>
      <c r="AD4" s="4">
        <v>8</v>
      </c>
      <c r="AE4" s="4">
        <v>9</v>
      </c>
      <c r="AF4" s="4">
        <v>10</v>
      </c>
      <c r="AG4" s="4">
        <v>11</v>
      </c>
      <c r="AH4" s="4">
        <v>12</v>
      </c>
      <c r="AI4" s="4">
        <v>13</v>
      </c>
      <c r="AJ4" s="4">
        <v>14</v>
      </c>
      <c r="AK4" s="4">
        <v>15</v>
      </c>
      <c r="AL4" s="4">
        <v>16</v>
      </c>
      <c r="AM4" s="4">
        <v>17</v>
      </c>
      <c r="AN4" s="4">
        <v>18</v>
      </c>
      <c r="AO4" s="4">
        <v>19</v>
      </c>
      <c r="AP4" s="4">
        <v>20</v>
      </c>
      <c r="AQ4" s="4">
        <v>21</v>
      </c>
      <c r="AR4" s="4">
        <v>22</v>
      </c>
      <c r="AS4" s="4">
        <v>23</v>
      </c>
      <c r="AT4" s="4">
        <v>24</v>
      </c>
      <c r="AU4" s="4">
        <v>25</v>
      </c>
      <c r="AV4" s="4">
        <v>26</v>
      </c>
      <c r="AW4" s="4">
        <v>27</v>
      </c>
      <c r="AX4" s="4">
        <v>28</v>
      </c>
      <c r="AY4" s="4">
        <v>29</v>
      </c>
      <c r="AZ4" s="4">
        <v>30</v>
      </c>
      <c r="BA4" s="4">
        <v>31</v>
      </c>
      <c r="BB4" s="4">
        <v>32</v>
      </c>
      <c r="BC4" s="4">
        <v>33</v>
      </c>
      <c r="BD4" s="4">
        <v>34</v>
      </c>
      <c r="BE4" s="85"/>
      <c r="BF4" s="85"/>
      <c r="BG4" s="7"/>
      <c r="BH4" s="7"/>
      <c r="BI4" s="7"/>
      <c r="BJ4" s="7"/>
      <c r="BK4" s="7"/>
    </row>
    <row r="5" spans="1:63">
      <c r="A5" s="79"/>
      <c r="B5" s="80"/>
      <c r="C5" s="81"/>
      <c r="D5" s="79"/>
      <c r="E5" s="86" t="s">
        <v>14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5"/>
      <c r="BF5" s="85"/>
      <c r="BG5" s="7"/>
      <c r="BH5" s="7"/>
      <c r="BI5" s="7"/>
      <c r="BJ5" s="7"/>
      <c r="BK5" s="7"/>
    </row>
    <row r="6" spans="1:63">
      <c r="A6" s="79"/>
      <c r="B6" s="80"/>
      <c r="C6" s="81"/>
      <c r="D6" s="79"/>
      <c r="E6" s="3">
        <v>1</v>
      </c>
      <c r="F6" s="3">
        <v>2</v>
      </c>
      <c r="G6" s="3">
        <v>3</v>
      </c>
      <c r="H6" s="3">
        <v>4</v>
      </c>
      <c r="I6" s="3">
        <v>5</v>
      </c>
      <c r="J6" s="3">
        <v>6</v>
      </c>
      <c r="K6" s="3">
        <v>7</v>
      </c>
      <c r="L6" s="4">
        <v>8</v>
      </c>
      <c r="M6" s="4">
        <v>9</v>
      </c>
      <c r="N6" s="280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6">
        <v>18</v>
      </c>
      <c r="W6" s="6">
        <v>19</v>
      </c>
      <c r="X6" s="5">
        <v>20</v>
      </c>
      <c r="Y6" s="4">
        <v>21</v>
      </c>
      <c r="Z6" s="4">
        <v>22</v>
      </c>
      <c r="AA6" s="4">
        <v>23</v>
      </c>
      <c r="AB6" s="4">
        <v>24</v>
      </c>
      <c r="AC6" s="280">
        <v>25</v>
      </c>
      <c r="AD6" s="280">
        <v>26</v>
      </c>
      <c r="AE6" s="280">
        <v>27</v>
      </c>
      <c r="AF6" s="280">
        <v>28</v>
      </c>
      <c r="AG6" s="280">
        <v>29</v>
      </c>
      <c r="AH6" s="280">
        <v>30</v>
      </c>
      <c r="AI6" s="280">
        <v>31</v>
      </c>
      <c r="AJ6" s="280">
        <v>32</v>
      </c>
      <c r="AK6" s="280">
        <v>33</v>
      </c>
      <c r="AL6" s="280">
        <v>34</v>
      </c>
      <c r="AM6" s="280">
        <v>35</v>
      </c>
      <c r="AN6" s="280">
        <v>36</v>
      </c>
      <c r="AO6" s="280">
        <v>37</v>
      </c>
      <c r="AP6" s="280">
        <v>38</v>
      </c>
      <c r="AQ6" s="280">
        <v>39</v>
      </c>
      <c r="AR6" s="280">
        <v>40</v>
      </c>
      <c r="AS6" s="280">
        <v>41</v>
      </c>
      <c r="AT6" s="280">
        <v>42</v>
      </c>
      <c r="AU6" s="4">
        <v>43</v>
      </c>
      <c r="AV6" s="11">
        <v>44</v>
      </c>
      <c r="AW6" s="6">
        <v>45</v>
      </c>
      <c r="AX6" s="6">
        <v>46</v>
      </c>
      <c r="AY6" s="6">
        <v>47</v>
      </c>
      <c r="AZ6" s="6">
        <v>48</v>
      </c>
      <c r="BA6" s="6">
        <v>49</v>
      </c>
      <c r="BB6" s="6">
        <v>50</v>
      </c>
      <c r="BC6" s="6">
        <v>51</v>
      </c>
      <c r="BD6" s="6">
        <v>52</v>
      </c>
      <c r="BE6" s="85"/>
      <c r="BF6" s="85"/>
      <c r="BG6" s="7"/>
      <c r="BH6" s="7"/>
      <c r="BI6" s="7"/>
      <c r="BJ6" s="7"/>
      <c r="BK6" s="7"/>
    </row>
    <row r="7" spans="1:63" ht="20.25" customHeight="1">
      <c r="A7" s="149" t="s">
        <v>227</v>
      </c>
      <c r="B7" s="138" t="s">
        <v>183</v>
      </c>
      <c r="C7" s="277" t="s">
        <v>5</v>
      </c>
      <c r="D7" s="127" t="s">
        <v>6</v>
      </c>
      <c r="E7" s="126">
        <v>4</v>
      </c>
      <c r="F7" s="126">
        <v>2</v>
      </c>
      <c r="G7" s="126">
        <v>4</v>
      </c>
      <c r="H7" s="126">
        <v>2</v>
      </c>
      <c r="I7" s="126">
        <v>4</v>
      </c>
      <c r="J7" s="126">
        <v>2</v>
      </c>
      <c r="K7" s="126">
        <v>4</v>
      </c>
      <c r="L7" s="126">
        <v>2</v>
      </c>
      <c r="M7" s="126">
        <v>4</v>
      </c>
      <c r="N7" s="126">
        <v>2</v>
      </c>
      <c r="O7" s="126">
        <v>4</v>
      </c>
      <c r="P7" s="126">
        <v>2</v>
      </c>
      <c r="Q7" s="126">
        <v>2</v>
      </c>
      <c r="R7" s="126">
        <v>4</v>
      </c>
      <c r="S7" s="123">
        <v>2</v>
      </c>
      <c r="T7" s="123">
        <v>4</v>
      </c>
      <c r="U7" s="123"/>
      <c r="V7" s="105" t="s">
        <v>70</v>
      </c>
      <c r="W7" s="105">
        <f>SUM(E7:U7)</f>
        <v>48</v>
      </c>
      <c r="X7" s="11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05"/>
      <c r="AW7" s="105"/>
      <c r="AX7" s="105"/>
      <c r="AY7" s="105"/>
      <c r="AZ7" s="105"/>
      <c r="BA7" s="105"/>
      <c r="BB7" s="105"/>
      <c r="BC7" s="105"/>
      <c r="BD7" s="105"/>
      <c r="BE7" s="123">
        <f>SUM(W7,AX7)</f>
        <v>48</v>
      </c>
      <c r="BF7" s="123"/>
    </row>
    <row r="8" spans="1:63" ht="20.25" customHeight="1">
      <c r="A8" s="117"/>
      <c r="B8" s="136"/>
      <c r="C8" s="276"/>
      <c r="D8" s="127" t="s">
        <v>7</v>
      </c>
      <c r="E8" s="131"/>
      <c r="F8" s="131"/>
      <c r="G8" s="131"/>
      <c r="H8" s="131"/>
      <c r="I8" s="131"/>
      <c r="J8" s="131"/>
      <c r="K8" s="131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05"/>
      <c r="W8" s="105"/>
      <c r="X8" s="11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05"/>
      <c r="AW8" s="105"/>
      <c r="AX8" s="105"/>
      <c r="AY8" s="105"/>
      <c r="AZ8" s="105"/>
      <c r="BA8" s="105"/>
      <c r="BB8" s="105"/>
      <c r="BC8" s="105"/>
      <c r="BD8" s="105"/>
      <c r="BE8" s="123"/>
      <c r="BF8" s="123">
        <v>14</v>
      </c>
    </row>
    <row r="9" spans="1:63" ht="20.25" customHeight="1">
      <c r="A9" s="117"/>
      <c r="B9" s="138" t="s">
        <v>182</v>
      </c>
      <c r="C9" s="277" t="s">
        <v>71</v>
      </c>
      <c r="D9" s="127" t="s">
        <v>6</v>
      </c>
      <c r="E9" s="126">
        <v>4</v>
      </c>
      <c r="F9" s="126">
        <v>4</v>
      </c>
      <c r="G9" s="126">
        <v>4</v>
      </c>
      <c r="H9" s="126">
        <v>4</v>
      </c>
      <c r="I9" s="126">
        <v>4</v>
      </c>
      <c r="J9" s="126">
        <v>4</v>
      </c>
      <c r="K9" s="126">
        <v>4</v>
      </c>
      <c r="L9" s="126">
        <v>4</v>
      </c>
      <c r="M9" s="126">
        <v>4</v>
      </c>
      <c r="N9" s="126">
        <v>4</v>
      </c>
      <c r="O9" s="126">
        <v>4</v>
      </c>
      <c r="P9" s="126">
        <v>2</v>
      </c>
      <c r="Q9" s="126">
        <v>2</v>
      </c>
      <c r="R9" s="126">
        <v>2</v>
      </c>
      <c r="S9" s="126">
        <v>2</v>
      </c>
      <c r="T9" s="126">
        <v>2</v>
      </c>
      <c r="U9" s="100"/>
      <c r="V9" s="105" t="s">
        <v>70</v>
      </c>
      <c r="W9" s="105">
        <f>SUM(E9:U9)</f>
        <v>54</v>
      </c>
      <c r="X9" s="113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05"/>
      <c r="AW9" s="105"/>
      <c r="AX9" s="105"/>
      <c r="AY9" s="105"/>
      <c r="AZ9" s="105"/>
      <c r="BA9" s="105"/>
      <c r="BB9" s="105"/>
      <c r="BC9" s="105"/>
      <c r="BD9" s="105"/>
      <c r="BE9" s="123">
        <v>78</v>
      </c>
      <c r="BF9" s="123"/>
    </row>
    <row r="10" spans="1:63" ht="20.25" customHeight="1">
      <c r="A10" s="117"/>
      <c r="B10" s="136"/>
      <c r="C10" s="276"/>
      <c r="D10" s="127" t="s">
        <v>7</v>
      </c>
      <c r="E10" s="131"/>
      <c r="F10" s="131"/>
      <c r="G10" s="131"/>
      <c r="H10" s="131"/>
      <c r="I10" s="131"/>
      <c r="J10" s="131"/>
      <c r="K10" s="131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05"/>
      <c r="W10" s="105"/>
      <c r="X10" s="11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05"/>
      <c r="AW10" s="105"/>
      <c r="AX10" s="105"/>
      <c r="AY10" s="105"/>
      <c r="AZ10" s="105"/>
      <c r="BA10" s="105"/>
      <c r="BB10" s="105"/>
      <c r="BC10" s="105"/>
      <c r="BD10" s="105"/>
      <c r="BE10" s="123"/>
      <c r="BF10" s="123">
        <v>10</v>
      </c>
    </row>
    <row r="11" spans="1:63" ht="20.25" customHeight="1">
      <c r="A11" s="117"/>
      <c r="B11" s="138" t="s">
        <v>182</v>
      </c>
      <c r="C11" s="277" t="s">
        <v>226</v>
      </c>
      <c r="D11" s="127" t="s">
        <v>6</v>
      </c>
      <c r="E11" s="126">
        <v>2</v>
      </c>
      <c r="F11" s="126">
        <v>2</v>
      </c>
      <c r="G11" s="126">
        <v>2</v>
      </c>
      <c r="H11" s="126">
        <v>2</v>
      </c>
      <c r="I11" s="126">
        <v>2</v>
      </c>
      <c r="J11" s="126">
        <v>2</v>
      </c>
      <c r="K11" s="126">
        <v>2</v>
      </c>
      <c r="L11" s="126">
        <v>2</v>
      </c>
      <c r="M11" s="126">
        <v>2</v>
      </c>
      <c r="N11" s="126">
        <v>2</v>
      </c>
      <c r="O11" s="126">
        <v>2</v>
      </c>
      <c r="P11" s="126">
        <v>2</v>
      </c>
      <c r="Q11" s="126">
        <v>2</v>
      </c>
      <c r="R11" s="126">
        <v>2</v>
      </c>
      <c r="S11" s="126">
        <v>4</v>
      </c>
      <c r="T11" s="126">
        <v>2</v>
      </c>
      <c r="U11" s="100"/>
      <c r="V11" s="105"/>
      <c r="W11" s="105">
        <f>SUM(E11:U11)</f>
        <v>34</v>
      </c>
      <c r="X11" s="113">
        <v>2</v>
      </c>
      <c r="Y11" s="126">
        <v>2</v>
      </c>
      <c r="Z11" s="126">
        <v>2</v>
      </c>
      <c r="AA11" s="126">
        <v>2</v>
      </c>
      <c r="AB11" s="126">
        <v>2</v>
      </c>
      <c r="AC11" s="126">
        <v>2</v>
      </c>
      <c r="AD11" s="126">
        <v>2</v>
      </c>
      <c r="AE11" s="126">
        <v>2</v>
      </c>
      <c r="AF11" s="126">
        <v>2</v>
      </c>
      <c r="AG11" s="126">
        <v>2</v>
      </c>
      <c r="AH11" s="126">
        <v>2</v>
      </c>
      <c r="AI11" s="126">
        <v>2</v>
      </c>
      <c r="AJ11" s="126"/>
      <c r="AK11" s="126">
        <v>2</v>
      </c>
      <c r="AL11" s="126">
        <v>2</v>
      </c>
      <c r="AM11" s="126">
        <v>2</v>
      </c>
      <c r="AN11" s="126">
        <v>2</v>
      </c>
      <c r="AO11" s="126">
        <v>2</v>
      </c>
      <c r="AP11" s="126">
        <v>2</v>
      </c>
      <c r="AQ11" s="126">
        <v>2</v>
      </c>
      <c r="AR11" s="126">
        <v>2</v>
      </c>
      <c r="AS11" s="126">
        <v>2</v>
      </c>
      <c r="AT11" s="126"/>
      <c r="AU11" s="126"/>
      <c r="AV11" s="105"/>
      <c r="AW11" s="105" t="s">
        <v>70</v>
      </c>
      <c r="AX11" s="105">
        <f>SUM(X11:AU11)</f>
        <v>42</v>
      </c>
      <c r="AY11" s="105"/>
      <c r="AZ11" s="105"/>
      <c r="BA11" s="105"/>
      <c r="BB11" s="105"/>
      <c r="BC11" s="105"/>
      <c r="BD11" s="105"/>
      <c r="BE11" s="123">
        <v>78</v>
      </c>
      <c r="BF11" s="123"/>
    </row>
    <row r="12" spans="1:63" ht="20.25" customHeight="1">
      <c r="A12" s="117"/>
      <c r="B12" s="136"/>
      <c r="C12" s="276"/>
      <c r="D12" s="127" t="s">
        <v>7</v>
      </c>
      <c r="E12" s="131"/>
      <c r="F12" s="131"/>
      <c r="G12" s="131"/>
      <c r="H12" s="131"/>
      <c r="I12" s="131"/>
      <c r="J12" s="131"/>
      <c r="K12" s="131"/>
      <c r="L12" s="125"/>
      <c r="M12" s="125"/>
      <c r="N12" s="125"/>
      <c r="O12" s="125"/>
      <c r="P12" s="125"/>
      <c r="Q12" s="125"/>
      <c r="R12" s="125"/>
      <c r="S12" s="125"/>
      <c r="T12" s="125"/>
      <c r="U12" s="125">
        <v>2</v>
      </c>
      <c r="V12" s="105"/>
      <c r="W12" s="105">
        <f>SUM(E12:U12)</f>
        <v>2</v>
      </c>
      <c r="X12" s="119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3"/>
      <c r="AV12" s="105"/>
      <c r="AW12" s="105"/>
      <c r="AX12" s="105"/>
      <c r="AY12" s="105"/>
      <c r="AZ12" s="105"/>
      <c r="BA12" s="105"/>
      <c r="BB12" s="105"/>
      <c r="BC12" s="105"/>
      <c r="BD12" s="105"/>
      <c r="BE12" s="123"/>
      <c r="BF12" s="123">
        <v>10</v>
      </c>
    </row>
    <row r="13" spans="1:63" ht="20.25" customHeight="1">
      <c r="A13" s="117"/>
      <c r="B13" s="138" t="s">
        <v>180</v>
      </c>
      <c r="C13" s="277" t="s">
        <v>8</v>
      </c>
      <c r="D13" s="127" t="s">
        <v>6</v>
      </c>
      <c r="E13" s="126">
        <v>2</v>
      </c>
      <c r="F13" s="126">
        <v>2</v>
      </c>
      <c r="G13" s="126">
        <v>2</v>
      </c>
      <c r="H13" s="126">
        <v>2</v>
      </c>
      <c r="I13" s="126">
        <v>4</v>
      </c>
      <c r="J13" s="126">
        <v>2</v>
      </c>
      <c r="K13" s="126">
        <v>2</v>
      </c>
      <c r="L13" s="126">
        <v>2</v>
      </c>
      <c r="M13" s="126">
        <v>2</v>
      </c>
      <c r="N13" s="126">
        <v>2</v>
      </c>
      <c r="O13" s="126">
        <v>2</v>
      </c>
      <c r="P13" s="126">
        <v>2</v>
      </c>
      <c r="Q13" s="126">
        <v>4</v>
      </c>
      <c r="R13" s="126">
        <v>2</v>
      </c>
      <c r="S13" s="126">
        <v>2</v>
      </c>
      <c r="T13" s="126">
        <v>2</v>
      </c>
      <c r="U13" s="126"/>
      <c r="V13" s="105" t="s">
        <v>21</v>
      </c>
      <c r="W13" s="105">
        <f>SUM(E13:U13)</f>
        <v>36</v>
      </c>
      <c r="X13" s="109">
        <v>2</v>
      </c>
      <c r="Y13" s="126">
        <v>2</v>
      </c>
      <c r="Z13" s="126">
        <v>2</v>
      </c>
      <c r="AA13" s="126">
        <v>2</v>
      </c>
      <c r="AB13" s="126">
        <v>2</v>
      </c>
      <c r="AC13" s="126">
        <v>2</v>
      </c>
      <c r="AD13" s="126">
        <v>2</v>
      </c>
      <c r="AE13" s="126">
        <v>2</v>
      </c>
      <c r="AF13" s="126">
        <v>2</v>
      </c>
      <c r="AG13" s="126">
        <v>2</v>
      </c>
      <c r="AH13" s="126">
        <v>2</v>
      </c>
      <c r="AI13" s="126">
        <v>2</v>
      </c>
      <c r="AJ13" s="126"/>
      <c r="AK13" s="126">
        <v>2</v>
      </c>
      <c r="AL13" s="126">
        <v>2</v>
      </c>
      <c r="AM13" s="126">
        <v>2</v>
      </c>
      <c r="AN13" s="126">
        <v>2</v>
      </c>
      <c r="AO13" s="126">
        <v>2</v>
      </c>
      <c r="AP13" s="126">
        <v>2</v>
      </c>
      <c r="AQ13" s="126">
        <v>2</v>
      </c>
      <c r="AR13" s="126">
        <v>2</v>
      </c>
      <c r="AS13" s="126">
        <v>2</v>
      </c>
      <c r="AT13" s="126"/>
      <c r="AU13" s="123"/>
      <c r="AV13" s="105"/>
      <c r="AW13" s="105" t="s">
        <v>21</v>
      </c>
      <c r="AX13" s="105">
        <f>SUM(X13:AU13)</f>
        <v>42</v>
      </c>
      <c r="AY13" s="105"/>
      <c r="AZ13" s="105"/>
      <c r="BA13" s="105"/>
      <c r="BB13" s="105"/>
      <c r="BC13" s="105"/>
      <c r="BD13" s="105"/>
      <c r="BE13" s="123">
        <f>SUM(W13,AX13)</f>
        <v>78</v>
      </c>
      <c r="BF13" s="123"/>
    </row>
    <row r="14" spans="1:63" ht="20.25" customHeight="1">
      <c r="A14" s="117"/>
      <c r="B14" s="136"/>
      <c r="C14" s="276"/>
      <c r="D14" s="127" t="s">
        <v>7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23"/>
      <c r="V14" s="105"/>
      <c r="W14" s="105"/>
      <c r="X14" s="118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23"/>
      <c r="AV14" s="105"/>
      <c r="AW14" s="105"/>
      <c r="AX14" s="105"/>
      <c r="AY14" s="105"/>
      <c r="AZ14" s="105"/>
      <c r="BA14" s="105"/>
      <c r="BB14" s="105"/>
      <c r="BC14" s="105"/>
      <c r="BD14" s="105"/>
      <c r="BE14" s="123"/>
      <c r="BF14" s="123">
        <v>78</v>
      </c>
    </row>
    <row r="15" spans="1:63" ht="20.25" customHeight="1">
      <c r="A15" s="117"/>
      <c r="B15" s="138" t="s">
        <v>225</v>
      </c>
      <c r="C15" s="277" t="s">
        <v>177</v>
      </c>
      <c r="D15" s="127" t="s">
        <v>6</v>
      </c>
      <c r="E15" s="278">
        <v>6</v>
      </c>
      <c r="F15" s="278">
        <v>6</v>
      </c>
      <c r="G15" s="278">
        <v>6</v>
      </c>
      <c r="H15" s="278">
        <v>6</v>
      </c>
      <c r="I15" s="278">
        <v>6</v>
      </c>
      <c r="J15" s="278">
        <v>6</v>
      </c>
      <c r="K15" s="278">
        <v>6</v>
      </c>
      <c r="L15" s="278">
        <v>6</v>
      </c>
      <c r="M15" s="278">
        <v>6</v>
      </c>
      <c r="N15" s="278">
        <v>6</v>
      </c>
      <c r="O15" s="278">
        <v>6</v>
      </c>
      <c r="P15" s="278">
        <v>6</v>
      </c>
      <c r="Q15" s="278">
        <v>4</v>
      </c>
      <c r="R15" s="279">
        <v>6</v>
      </c>
      <c r="S15" s="278">
        <v>6</v>
      </c>
      <c r="T15" s="278">
        <v>6</v>
      </c>
      <c r="U15" s="236" t="s">
        <v>96</v>
      </c>
      <c r="V15" s="105"/>
      <c r="W15" s="105">
        <f>SUM(E15:U15)</f>
        <v>94</v>
      </c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05"/>
      <c r="AW15" s="105"/>
      <c r="AX15" s="105">
        <f>SUM(X15:AU15)</f>
        <v>0</v>
      </c>
      <c r="AY15" s="105"/>
      <c r="AZ15" s="105"/>
      <c r="BA15" s="105"/>
      <c r="BB15" s="105"/>
      <c r="BC15" s="105"/>
      <c r="BD15" s="105"/>
      <c r="BE15" s="123">
        <v>122</v>
      </c>
      <c r="BF15" s="123"/>
    </row>
    <row r="16" spans="1:63" ht="20.25" customHeight="1">
      <c r="A16" s="117"/>
      <c r="B16" s="136"/>
      <c r="C16" s="276"/>
      <c r="D16" s="127" t="s">
        <v>7</v>
      </c>
      <c r="E16" s="131"/>
      <c r="F16" s="131"/>
      <c r="G16" s="131"/>
      <c r="H16" s="131"/>
      <c r="I16" s="131"/>
      <c r="J16" s="131"/>
      <c r="K16" s="131"/>
      <c r="L16" s="125"/>
      <c r="M16" s="125"/>
      <c r="N16" s="125"/>
      <c r="O16" s="125"/>
      <c r="P16" s="125"/>
      <c r="Q16" s="125"/>
      <c r="R16" s="123"/>
      <c r="S16" s="123"/>
      <c r="T16" s="100"/>
      <c r="U16" s="125">
        <v>2</v>
      </c>
      <c r="V16" s="105"/>
      <c r="W16" s="105">
        <f>SUM(E16:U16)</f>
        <v>2</v>
      </c>
      <c r="X16" s="119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3"/>
      <c r="AV16" s="105"/>
      <c r="AW16" s="105"/>
      <c r="AX16" s="105">
        <f>SUM(X16:AU16)</f>
        <v>0</v>
      </c>
      <c r="AY16" s="105"/>
      <c r="AZ16" s="105"/>
      <c r="BA16" s="105"/>
      <c r="BB16" s="105"/>
      <c r="BC16" s="105"/>
      <c r="BD16" s="105"/>
      <c r="BE16" s="123"/>
      <c r="BF16" s="123">
        <v>61</v>
      </c>
    </row>
    <row r="17" spans="1:58" ht="20.25" customHeight="1">
      <c r="A17" s="117"/>
      <c r="B17" s="138" t="s">
        <v>176</v>
      </c>
      <c r="C17" s="277" t="s">
        <v>111</v>
      </c>
      <c r="D17" s="127" t="s">
        <v>6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11"/>
      <c r="W17" s="105">
        <f>SUM(E17:U17)</f>
        <v>0</v>
      </c>
      <c r="X17" s="126">
        <v>2</v>
      </c>
      <c r="Y17" s="126">
        <v>2</v>
      </c>
      <c r="Z17" s="126">
        <v>2</v>
      </c>
      <c r="AA17" s="126">
        <v>2</v>
      </c>
      <c r="AB17" s="126">
        <v>2</v>
      </c>
      <c r="AC17" s="126">
        <v>2</v>
      </c>
      <c r="AD17" s="126">
        <v>2</v>
      </c>
      <c r="AE17" s="126">
        <v>2</v>
      </c>
      <c r="AF17" s="126">
        <v>2</v>
      </c>
      <c r="AG17" s="126">
        <v>2</v>
      </c>
      <c r="AH17" s="126">
        <v>2</v>
      </c>
      <c r="AI17" s="126">
        <v>2</v>
      </c>
      <c r="AJ17" s="126"/>
      <c r="AK17" s="126">
        <v>2</v>
      </c>
      <c r="AL17" s="126">
        <v>2</v>
      </c>
      <c r="AM17" s="126">
        <v>2</v>
      </c>
      <c r="AN17" s="126">
        <v>2</v>
      </c>
      <c r="AO17" s="126">
        <v>2</v>
      </c>
      <c r="AP17" s="126">
        <v>2</v>
      </c>
      <c r="AQ17" s="126">
        <v>4</v>
      </c>
      <c r="AR17" s="123">
        <v>4</v>
      </c>
      <c r="AS17" s="123">
        <v>2</v>
      </c>
      <c r="AT17" s="123">
        <v>2</v>
      </c>
      <c r="AU17" s="123"/>
      <c r="AV17" s="105"/>
      <c r="AW17" s="105" t="s">
        <v>70</v>
      </c>
      <c r="AX17" s="105">
        <f>SUM(X17:AU17)</f>
        <v>48</v>
      </c>
      <c r="AY17" s="105"/>
      <c r="AZ17" s="105"/>
      <c r="BA17" s="105"/>
      <c r="BB17" s="105"/>
      <c r="BC17" s="105"/>
      <c r="BD17" s="105"/>
      <c r="BE17" s="123">
        <v>38</v>
      </c>
      <c r="BF17" s="123"/>
    </row>
    <row r="18" spans="1:58" ht="20.25" customHeight="1">
      <c r="A18" s="117"/>
      <c r="B18" s="136"/>
      <c r="C18" s="276"/>
      <c r="D18" s="127" t="s">
        <v>7</v>
      </c>
      <c r="E18" s="131"/>
      <c r="F18" s="131"/>
      <c r="G18" s="131"/>
      <c r="H18" s="131"/>
      <c r="I18" s="131"/>
      <c r="J18" s="131"/>
      <c r="K18" s="131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05"/>
      <c r="W18" s="105">
        <f>SUM(E18:U18)</f>
        <v>0</v>
      </c>
      <c r="X18" s="113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3"/>
      <c r="AN18" s="123"/>
      <c r="AO18" s="123"/>
      <c r="AP18" s="123"/>
      <c r="AQ18" s="123"/>
      <c r="AR18" s="123"/>
      <c r="AS18" s="123"/>
      <c r="AT18" s="123"/>
      <c r="AU18" s="123"/>
      <c r="AV18" s="105"/>
      <c r="AW18" s="105"/>
      <c r="AX18" s="105"/>
      <c r="AY18" s="105"/>
      <c r="AZ18" s="105"/>
      <c r="BA18" s="105"/>
      <c r="BB18" s="105"/>
      <c r="BC18" s="105"/>
      <c r="BD18" s="105"/>
      <c r="BE18" s="123"/>
      <c r="BF18" s="123">
        <v>19</v>
      </c>
    </row>
    <row r="19" spans="1:58" ht="20.25" customHeight="1">
      <c r="A19" s="117"/>
      <c r="B19" s="138" t="s">
        <v>174</v>
      </c>
      <c r="C19" s="277" t="s">
        <v>103</v>
      </c>
      <c r="D19" s="127" t="s">
        <v>6</v>
      </c>
      <c r="E19" s="126">
        <v>4</v>
      </c>
      <c r="F19" s="126">
        <v>4</v>
      </c>
      <c r="G19" s="126">
        <v>2</v>
      </c>
      <c r="H19" s="126">
        <v>2</v>
      </c>
      <c r="I19" s="126">
        <v>2</v>
      </c>
      <c r="J19" s="126">
        <v>4</v>
      </c>
      <c r="K19" s="126">
        <v>4</v>
      </c>
      <c r="L19" s="126">
        <v>2</v>
      </c>
      <c r="M19" s="126">
        <v>4</v>
      </c>
      <c r="N19" s="126">
        <v>2</v>
      </c>
      <c r="O19" s="126">
        <v>4</v>
      </c>
      <c r="P19" s="126">
        <v>2</v>
      </c>
      <c r="Q19" s="126">
        <v>4</v>
      </c>
      <c r="R19" s="126">
        <v>2</v>
      </c>
      <c r="S19" s="126">
        <v>4</v>
      </c>
      <c r="T19" s="126">
        <v>2</v>
      </c>
      <c r="U19" s="236" t="s">
        <v>96</v>
      </c>
      <c r="V19" s="105"/>
      <c r="W19" s="105">
        <f>SUM(E19:U19)</f>
        <v>48</v>
      </c>
      <c r="X19" s="113"/>
      <c r="Y19" s="123"/>
      <c r="Z19" s="123"/>
      <c r="AA19" s="123"/>
      <c r="AB19" s="123"/>
      <c r="AC19" s="123"/>
      <c r="AD19" s="113"/>
      <c r="AE19" s="123"/>
      <c r="AF19" s="113"/>
      <c r="AG19" s="123"/>
      <c r="AH19" s="113"/>
      <c r="AI19" s="123"/>
      <c r="AJ19" s="113"/>
      <c r="AK19" s="123"/>
      <c r="AL19" s="113"/>
      <c r="AM19" s="123"/>
      <c r="AN19" s="113"/>
      <c r="AO19" s="123"/>
      <c r="AP19" s="113"/>
      <c r="AQ19" s="123"/>
      <c r="AR19" s="113"/>
      <c r="AS19" s="123"/>
      <c r="AT19" s="113"/>
      <c r="AU19" s="123"/>
      <c r="AV19" s="105"/>
      <c r="AW19" s="105"/>
      <c r="AX19" s="105">
        <f>SUM(X19:AU19)</f>
        <v>0</v>
      </c>
      <c r="AY19" s="105"/>
      <c r="AZ19" s="105"/>
      <c r="BA19" s="105"/>
      <c r="BB19" s="105"/>
      <c r="BC19" s="105"/>
      <c r="BD19" s="105"/>
      <c r="BE19" s="123">
        <f>SUM(W19,AX19)</f>
        <v>48</v>
      </c>
      <c r="BF19" s="123"/>
    </row>
    <row r="20" spans="1:58" ht="20.25" customHeight="1">
      <c r="A20" s="117"/>
      <c r="B20" s="136"/>
      <c r="C20" s="276"/>
      <c r="D20" s="127" t="s">
        <v>7</v>
      </c>
      <c r="E20" s="131"/>
      <c r="F20" s="131"/>
      <c r="G20" s="131"/>
      <c r="H20" s="131"/>
      <c r="I20" s="131"/>
      <c r="J20" s="131"/>
      <c r="K20" s="131"/>
      <c r="L20" s="125"/>
      <c r="M20" s="125"/>
      <c r="N20" s="125"/>
      <c r="O20" s="125"/>
      <c r="P20" s="125"/>
      <c r="Q20" s="125"/>
      <c r="R20" s="125"/>
      <c r="S20" s="125"/>
      <c r="T20" s="125"/>
      <c r="U20" s="123"/>
      <c r="V20" s="105"/>
      <c r="W20" s="105"/>
      <c r="X20" s="11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05"/>
      <c r="AW20" s="105"/>
      <c r="AX20" s="105">
        <f>SUM(X20:AU20)</f>
        <v>0</v>
      </c>
      <c r="AY20" s="105"/>
      <c r="AZ20" s="105"/>
      <c r="BA20" s="105"/>
      <c r="BB20" s="105"/>
      <c r="BC20" s="105"/>
      <c r="BD20" s="105"/>
      <c r="BE20" s="123"/>
      <c r="BF20" s="123">
        <v>35</v>
      </c>
    </row>
    <row r="21" spans="1:58" ht="20.25" customHeight="1">
      <c r="A21" s="117"/>
      <c r="B21" s="138" t="s">
        <v>172</v>
      </c>
      <c r="C21" s="277" t="s">
        <v>107</v>
      </c>
      <c r="D21" s="127" t="s">
        <v>6</v>
      </c>
      <c r="E21" s="126">
        <v>2</v>
      </c>
      <c r="F21" s="126">
        <v>2</v>
      </c>
      <c r="G21" s="126">
        <v>2</v>
      </c>
      <c r="H21" s="126">
        <v>2</v>
      </c>
      <c r="I21" s="126">
        <v>2</v>
      </c>
      <c r="J21" s="126">
        <v>2</v>
      </c>
      <c r="K21" s="126">
        <v>2</v>
      </c>
      <c r="L21" s="126">
        <v>4</v>
      </c>
      <c r="M21" s="126">
        <v>2</v>
      </c>
      <c r="N21" s="126">
        <v>2</v>
      </c>
      <c r="O21" s="126">
        <v>2</v>
      </c>
      <c r="P21" s="126">
        <v>4</v>
      </c>
      <c r="Q21" s="126">
        <v>6</v>
      </c>
      <c r="R21" s="126">
        <v>2</v>
      </c>
      <c r="S21" s="126">
        <v>6</v>
      </c>
      <c r="T21" s="126">
        <v>4</v>
      </c>
      <c r="U21" s="126">
        <v>4</v>
      </c>
      <c r="V21" s="105"/>
      <c r="W21" s="105">
        <f>SUM(E21:U21)</f>
        <v>50</v>
      </c>
      <c r="X21" s="126">
        <v>2</v>
      </c>
      <c r="Y21" s="126">
        <v>2</v>
      </c>
      <c r="Z21" s="126">
        <v>2</v>
      </c>
      <c r="AA21" s="126">
        <v>2</v>
      </c>
      <c r="AB21" s="126">
        <v>2</v>
      </c>
      <c r="AC21" s="126">
        <v>2</v>
      </c>
      <c r="AD21" s="126">
        <v>2</v>
      </c>
      <c r="AE21" s="126">
        <v>2</v>
      </c>
      <c r="AF21" s="126">
        <v>2</v>
      </c>
      <c r="AG21" s="126">
        <v>2</v>
      </c>
      <c r="AH21" s="126">
        <v>2</v>
      </c>
      <c r="AI21" s="126">
        <v>2</v>
      </c>
      <c r="AJ21" s="126"/>
      <c r="AK21" s="126">
        <v>2</v>
      </c>
      <c r="AL21" s="126">
        <v>2</v>
      </c>
      <c r="AM21" s="126">
        <v>2</v>
      </c>
      <c r="AN21" s="126">
        <v>2</v>
      </c>
      <c r="AO21" s="126">
        <v>2</v>
      </c>
      <c r="AP21" s="126">
        <v>2</v>
      </c>
      <c r="AQ21" s="126">
        <v>2</v>
      </c>
      <c r="AR21" s="113">
        <v>2</v>
      </c>
      <c r="AS21" s="123">
        <v>2</v>
      </c>
      <c r="AT21" s="113"/>
      <c r="AU21" s="123"/>
      <c r="AV21" s="105"/>
      <c r="AW21" s="105" t="s">
        <v>70</v>
      </c>
      <c r="AX21" s="105">
        <f>SUM(X21:AU21)</f>
        <v>42</v>
      </c>
      <c r="AY21" s="105"/>
      <c r="AZ21" s="105"/>
      <c r="BA21" s="105"/>
      <c r="BB21" s="105"/>
      <c r="BC21" s="105"/>
      <c r="BD21" s="105"/>
      <c r="BE21" s="123">
        <f>SUM(W21,AX21)</f>
        <v>92</v>
      </c>
      <c r="BF21" s="123"/>
    </row>
    <row r="22" spans="1:58" ht="20.25" customHeight="1">
      <c r="A22" s="117"/>
      <c r="B22" s="136"/>
      <c r="C22" s="276"/>
      <c r="D22" s="127" t="s">
        <v>7</v>
      </c>
      <c r="E22" s="131"/>
      <c r="F22" s="131"/>
      <c r="G22" s="131"/>
      <c r="H22" s="131"/>
      <c r="I22" s="131"/>
      <c r="J22" s="131"/>
      <c r="K22" s="131"/>
      <c r="L22" s="125"/>
      <c r="M22" s="125"/>
      <c r="N22" s="125"/>
      <c r="O22" s="125"/>
      <c r="P22" s="125"/>
      <c r="Q22" s="125"/>
      <c r="R22" s="125"/>
      <c r="S22" s="125"/>
      <c r="T22" s="125"/>
      <c r="U22" s="125">
        <v>4</v>
      </c>
      <c r="V22" s="105"/>
      <c r="W22" s="105">
        <f>SUM(E22:U22)</f>
        <v>4</v>
      </c>
      <c r="X22" s="119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3"/>
      <c r="AS22" s="123"/>
      <c r="AT22" s="125">
        <v>2</v>
      </c>
      <c r="AU22" s="125"/>
      <c r="AV22" s="105"/>
      <c r="AW22" s="105"/>
      <c r="AX22" s="105">
        <f>SUM(X22:AU22)</f>
        <v>2</v>
      </c>
      <c r="AY22" s="105"/>
      <c r="AZ22" s="105"/>
      <c r="BA22" s="105"/>
      <c r="BB22" s="105"/>
      <c r="BC22" s="105"/>
      <c r="BD22" s="105"/>
      <c r="BE22" s="123"/>
      <c r="BF22" s="123">
        <v>40</v>
      </c>
    </row>
    <row r="23" spans="1:58" ht="20.25" customHeight="1">
      <c r="A23" s="117"/>
      <c r="B23" s="138" t="s">
        <v>170</v>
      </c>
      <c r="C23" s="277" t="s">
        <v>224</v>
      </c>
      <c r="D23" s="127" t="s">
        <v>6</v>
      </c>
      <c r="E23" s="126">
        <v>6</v>
      </c>
      <c r="F23" s="126">
        <v>6</v>
      </c>
      <c r="G23" s="126">
        <v>6</v>
      </c>
      <c r="H23" s="126">
        <v>6</v>
      </c>
      <c r="I23" s="126">
        <v>6</v>
      </c>
      <c r="J23" s="126">
        <v>6</v>
      </c>
      <c r="K23" s="126">
        <v>6</v>
      </c>
      <c r="L23" s="126">
        <v>6</v>
      </c>
      <c r="M23" s="126">
        <v>6</v>
      </c>
      <c r="N23" s="126">
        <v>6</v>
      </c>
      <c r="O23" s="126">
        <v>6</v>
      </c>
      <c r="P23" s="126">
        <v>6</v>
      </c>
      <c r="Q23" s="126">
        <v>6</v>
      </c>
      <c r="R23" s="126">
        <v>8</v>
      </c>
      <c r="S23" s="126">
        <v>4</v>
      </c>
      <c r="T23" s="126">
        <v>6</v>
      </c>
      <c r="U23" s="126">
        <v>2</v>
      </c>
      <c r="V23" s="274" t="s">
        <v>70</v>
      </c>
      <c r="W23" s="105">
        <f>SUM(E23:U23)</f>
        <v>98</v>
      </c>
      <c r="X23" s="113">
        <v>6</v>
      </c>
      <c r="Y23" s="123">
        <v>6</v>
      </c>
      <c r="Z23" s="123">
        <v>6</v>
      </c>
      <c r="AA23" s="123">
        <v>6</v>
      </c>
      <c r="AB23" s="123">
        <v>6</v>
      </c>
      <c r="AC23" s="123">
        <v>6</v>
      </c>
      <c r="AD23" s="123">
        <v>6</v>
      </c>
      <c r="AE23" s="123">
        <v>6</v>
      </c>
      <c r="AF23" s="123">
        <v>6</v>
      </c>
      <c r="AG23" s="123">
        <v>6</v>
      </c>
      <c r="AH23" s="123">
        <v>6</v>
      </c>
      <c r="AI23" s="123">
        <v>6</v>
      </c>
      <c r="AJ23" s="123">
        <v>4</v>
      </c>
      <c r="AK23" s="123">
        <v>8</v>
      </c>
      <c r="AL23" s="123">
        <v>8</v>
      </c>
      <c r="AM23" s="113">
        <v>6</v>
      </c>
      <c r="AN23" s="113">
        <v>8</v>
      </c>
      <c r="AO23" s="123">
        <v>8</v>
      </c>
      <c r="AP23" s="123">
        <v>8</v>
      </c>
      <c r="AQ23" s="123">
        <v>6</v>
      </c>
      <c r="AR23" s="123">
        <v>8</v>
      </c>
      <c r="AS23" s="123">
        <v>6</v>
      </c>
      <c r="AT23" s="123">
        <v>6</v>
      </c>
      <c r="AU23" s="236" t="s">
        <v>96</v>
      </c>
      <c r="AV23" s="105"/>
      <c r="AW23" s="105"/>
      <c r="AX23" s="105">
        <f>SUM(X23:AU23)</f>
        <v>148</v>
      </c>
      <c r="AY23" s="105"/>
      <c r="AZ23" s="105"/>
      <c r="BA23" s="105"/>
      <c r="BB23" s="105"/>
      <c r="BC23" s="105"/>
      <c r="BD23" s="105"/>
      <c r="BE23" s="123">
        <f>SUM(W23,AX23)</f>
        <v>246</v>
      </c>
      <c r="BF23" s="123"/>
    </row>
    <row r="24" spans="1:58" ht="20.25" customHeight="1">
      <c r="A24" s="117"/>
      <c r="B24" s="136"/>
      <c r="C24" s="276"/>
      <c r="D24" s="127" t="s">
        <v>7</v>
      </c>
      <c r="E24" s="118"/>
      <c r="F24" s="118"/>
      <c r="G24" s="118"/>
      <c r="H24" s="118"/>
      <c r="I24" s="118"/>
      <c r="J24" s="118"/>
      <c r="K24" s="118"/>
      <c r="L24" s="119"/>
      <c r="M24" s="119"/>
      <c r="N24" s="119"/>
      <c r="O24" s="119"/>
      <c r="P24" s="119"/>
      <c r="Q24" s="119"/>
      <c r="R24" s="119"/>
      <c r="S24" s="119"/>
      <c r="T24" s="119"/>
      <c r="U24" s="119">
        <v>2</v>
      </c>
      <c r="V24" s="247"/>
      <c r="W24" s="105">
        <f>SUM(E24:U24)</f>
        <v>2</v>
      </c>
      <c r="X24" s="119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>
        <v>4</v>
      </c>
      <c r="AU24" s="125"/>
      <c r="AV24" s="105"/>
      <c r="AW24" s="105"/>
      <c r="AX24" s="105">
        <f>SUM(X24:AU24)</f>
        <v>4</v>
      </c>
      <c r="AY24" s="105"/>
      <c r="AZ24" s="105"/>
      <c r="BA24" s="105"/>
      <c r="BB24" s="105"/>
      <c r="BC24" s="105"/>
      <c r="BD24" s="105"/>
      <c r="BE24" s="123"/>
      <c r="BF24" s="123">
        <v>157</v>
      </c>
    </row>
    <row r="25" spans="1:58" ht="20.25" customHeight="1">
      <c r="A25" s="117"/>
      <c r="B25" s="138" t="s">
        <v>168</v>
      </c>
      <c r="C25" s="277" t="s">
        <v>223</v>
      </c>
      <c r="D25" s="127" t="s">
        <v>6</v>
      </c>
      <c r="E25" s="126">
        <v>4</v>
      </c>
      <c r="F25" s="126">
        <v>6</v>
      </c>
      <c r="G25" s="126">
        <v>4</v>
      </c>
      <c r="H25" s="126">
        <v>6</v>
      </c>
      <c r="I25" s="126">
        <v>4</v>
      </c>
      <c r="J25" s="126">
        <v>6</v>
      </c>
      <c r="K25" s="126">
        <v>4</v>
      </c>
      <c r="L25" s="126">
        <v>4</v>
      </c>
      <c r="M25" s="126">
        <v>6</v>
      </c>
      <c r="N25" s="126">
        <v>6</v>
      </c>
      <c r="O25" s="126">
        <v>4</v>
      </c>
      <c r="P25" s="126">
        <v>6</v>
      </c>
      <c r="Q25" s="126">
        <v>4</v>
      </c>
      <c r="R25" s="126">
        <v>6</v>
      </c>
      <c r="S25" s="126">
        <v>4</v>
      </c>
      <c r="T25" s="126">
        <v>4</v>
      </c>
      <c r="U25" s="126"/>
      <c r="V25" s="105" t="s">
        <v>70</v>
      </c>
      <c r="W25" s="105">
        <f>SUM(E25:U25)</f>
        <v>78</v>
      </c>
      <c r="X25" s="113"/>
      <c r="Y25" s="123"/>
      <c r="Z25" s="123"/>
      <c r="AA25" s="123"/>
      <c r="AB25" s="123"/>
      <c r="AC25" s="123"/>
      <c r="AD25" s="113"/>
      <c r="AE25" s="123"/>
      <c r="AF25" s="113"/>
      <c r="AG25" s="123"/>
      <c r="AH25" s="113"/>
      <c r="AI25" s="123"/>
      <c r="AJ25" s="113"/>
      <c r="AK25" s="123"/>
      <c r="AL25" s="113"/>
      <c r="AM25" s="123"/>
      <c r="AN25" s="113"/>
      <c r="AO25" s="123"/>
      <c r="AP25" s="113"/>
      <c r="AQ25" s="123"/>
      <c r="AR25" s="113"/>
      <c r="AS25" s="123"/>
      <c r="AT25" s="113"/>
      <c r="AU25" s="123"/>
      <c r="AV25" s="105"/>
      <c r="AW25" s="105"/>
      <c r="AX25" s="105">
        <f>SUM(X25:AU25)</f>
        <v>0</v>
      </c>
      <c r="AY25" s="105"/>
      <c r="AZ25" s="105"/>
      <c r="BA25" s="105"/>
      <c r="BB25" s="105"/>
      <c r="BC25" s="105"/>
      <c r="BD25" s="105"/>
      <c r="BE25" s="123">
        <f>SUM(W25,AX25)</f>
        <v>78</v>
      </c>
      <c r="BF25" s="123"/>
    </row>
    <row r="26" spans="1:58" ht="20.25" customHeight="1">
      <c r="A26" s="117"/>
      <c r="B26" s="136"/>
      <c r="C26" s="276"/>
      <c r="D26" s="127" t="s">
        <v>7</v>
      </c>
      <c r="E26" s="131"/>
      <c r="F26" s="131"/>
      <c r="G26" s="131"/>
      <c r="H26" s="131"/>
      <c r="I26" s="131"/>
      <c r="J26" s="131"/>
      <c r="K26" s="131"/>
      <c r="L26" s="125"/>
      <c r="M26" s="125"/>
      <c r="N26" s="125"/>
      <c r="O26" s="125"/>
      <c r="P26" s="125"/>
      <c r="Q26" s="125"/>
      <c r="R26" s="125"/>
      <c r="S26" s="125"/>
      <c r="T26" s="125"/>
      <c r="U26" s="125">
        <v>2</v>
      </c>
      <c r="V26" s="105"/>
      <c r="W26" s="105">
        <f>SUM(E26:U26)</f>
        <v>2</v>
      </c>
      <c r="X26" s="11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05"/>
      <c r="AW26" s="105"/>
      <c r="AX26" s="105">
        <f>SUM(X26:AU26)</f>
        <v>0</v>
      </c>
      <c r="AY26" s="105"/>
      <c r="AZ26" s="105"/>
      <c r="BA26" s="105"/>
      <c r="BB26" s="105"/>
      <c r="BC26" s="105"/>
      <c r="BD26" s="105"/>
      <c r="BE26" s="123"/>
      <c r="BF26" s="123">
        <v>44</v>
      </c>
    </row>
    <row r="27" spans="1:58" ht="26.25" customHeight="1">
      <c r="A27" s="117"/>
      <c r="B27" s="138" t="s">
        <v>168</v>
      </c>
      <c r="C27" s="277" t="s">
        <v>222</v>
      </c>
      <c r="D27" s="127" t="s">
        <v>6</v>
      </c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05"/>
      <c r="W27" s="105"/>
      <c r="X27" s="113">
        <v>2</v>
      </c>
      <c r="Y27" s="123">
        <v>2</v>
      </c>
      <c r="Z27" s="113">
        <v>2</v>
      </c>
      <c r="AA27" s="123">
        <v>2</v>
      </c>
      <c r="AB27" s="113">
        <v>2</v>
      </c>
      <c r="AC27" s="123">
        <v>2</v>
      </c>
      <c r="AD27" s="113">
        <v>2</v>
      </c>
      <c r="AE27" s="123">
        <v>2</v>
      </c>
      <c r="AF27" s="113">
        <v>2</v>
      </c>
      <c r="AG27" s="123">
        <v>2</v>
      </c>
      <c r="AH27" s="113">
        <v>2</v>
      </c>
      <c r="AI27" s="123">
        <v>2</v>
      </c>
      <c r="AJ27" s="113"/>
      <c r="AK27" s="123">
        <v>2</v>
      </c>
      <c r="AL27" s="113">
        <v>2</v>
      </c>
      <c r="AM27" s="123">
        <v>4</v>
      </c>
      <c r="AN27" s="113">
        <v>2</v>
      </c>
      <c r="AO27" s="123">
        <v>2</v>
      </c>
      <c r="AP27" s="113"/>
      <c r="AQ27" s="123"/>
      <c r="AR27" s="113"/>
      <c r="AS27" s="123"/>
      <c r="AT27" s="113"/>
      <c r="AU27" s="123"/>
      <c r="AV27" s="105"/>
      <c r="AW27" s="105" t="s">
        <v>70</v>
      </c>
      <c r="AX27" s="105">
        <f>SUM(X27:AU27)</f>
        <v>36</v>
      </c>
      <c r="AY27" s="105"/>
      <c r="AZ27" s="105"/>
      <c r="BA27" s="105"/>
      <c r="BB27" s="105"/>
      <c r="BC27" s="105"/>
      <c r="BD27" s="105"/>
      <c r="BE27" s="123">
        <f>SUM(W27,AX27)</f>
        <v>36</v>
      </c>
      <c r="BF27" s="123"/>
    </row>
    <row r="28" spans="1:58" ht="20.25" customHeight="1">
      <c r="A28" s="117"/>
      <c r="B28" s="136"/>
      <c r="C28" s="276"/>
      <c r="D28" s="127" t="s">
        <v>7</v>
      </c>
      <c r="E28" s="131"/>
      <c r="F28" s="131"/>
      <c r="G28" s="131"/>
      <c r="H28" s="131"/>
      <c r="I28" s="131"/>
      <c r="J28" s="131"/>
      <c r="K28" s="131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05"/>
      <c r="W28" s="105"/>
      <c r="X28" s="11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05"/>
      <c r="AW28" s="105"/>
      <c r="AX28" s="105">
        <f>SUM(X28:AU28)</f>
        <v>0</v>
      </c>
      <c r="AY28" s="105"/>
      <c r="AZ28" s="105"/>
      <c r="BA28" s="105"/>
      <c r="BB28" s="105"/>
      <c r="BC28" s="105"/>
      <c r="BD28" s="105"/>
      <c r="BE28" s="123"/>
      <c r="BF28" s="123">
        <v>44</v>
      </c>
    </row>
    <row r="29" spans="1:58" ht="20.25" customHeight="1">
      <c r="A29" s="117"/>
      <c r="B29" s="138" t="s">
        <v>168</v>
      </c>
      <c r="C29" s="277" t="s">
        <v>221</v>
      </c>
      <c r="D29" s="127" t="s">
        <v>6</v>
      </c>
      <c r="E29" s="126">
        <v>2</v>
      </c>
      <c r="F29" s="126">
        <v>2</v>
      </c>
      <c r="G29" s="126">
        <v>4</v>
      </c>
      <c r="H29" s="126">
        <v>4</v>
      </c>
      <c r="I29" s="126">
        <v>2</v>
      </c>
      <c r="J29" s="126">
        <v>2</v>
      </c>
      <c r="K29" s="126">
        <v>2</v>
      </c>
      <c r="L29" s="126">
        <v>4</v>
      </c>
      <c r="M29" s="126">
        <v>2</v>
      </c>
      <c r="N29" s="126">
        <v>4</v>
      </c>
      <c r="O29" s="126">
        <v>2</v>
      </c>
      <c r="P29" s="126">
        <v>4</v>
      </c>
      <c r="Q29" s="126">
        <v>2</v>
      </c>
      <c r="R29" s="126">
        <v>2</v>
      </c>
      <c r="S29" s="126">
        <v>2</v>
      </c>
      <c r="T29" s="126">
        <v>4</v>
      </c>
      <c r="U29" s="126"/>
      <c r="V29" s="105" t="s">
        <v>70</v>
      </c>
      <c r="W29" s="105">
        <f>SUM(E29:U29)</f>
        <v>44</v>
      </c>
      <c r="X29" s="113"/>
      <c r="Y29" s="123"/>
      <c r="Z29" s="123"/>
      <c r="AA29" s="123"/>
      <c r="AB29" s="123"/>
      <c r="AC29" s="123"/>
      <c r="AD29" s="113"/>
      <c r="AE29" s="123"/>
      <c r="AF29" s="113"/>
      <c r="AG29" s="123"/>
      <c r="AH29" s="113"/>
      <c r="AI29" s="123"/>
      <c r="AJ29" s="113"/>
      <c r="AK29" s="123"/>
      <c r="AL29" s="113"/>
      <c r="AM29" s="123"/>
      <c r="AN29" s="113"/>
      <c r="AO29" s="123"/>
      <c r="AP29" s="113"/>
      <c r="AQ29" s="123"/>
      <c r="AR29" s="113"/>
      <c r="AS29" s="123"/>
      <c r="AT29" s="113"/>
      <c r="AU29" s="123"/>
      <c r="AV29" s="105"/>
      <c r="AW29" s="105"/>
      <c r="AX29" s="105">
        <f>SUM(X29:AU29)</f>
        <v>0</v>
      </c>
      <c r="AY29" s="105"/>
      <c r="AZ29" s="105"/>
      <c r="BA29" s="105"/>
      <c r="BB29" s="105"/>
      <c r="BC29" s="105"/>
      <c r="BD29" s="105"/>
      <c r="BE29" s="123">
        <f>SUM(W29,AX29)</f>
        <v>44</v>
      </c>
      <c r="BF29" s="123"/>
    </row>
    <row r="30" spans="1:58" ht="20.25" customHeight="1">
      <c r="A30" s="117"/>
      <c r="B30" s="136"/>
      <c r="C30" s="276"/>
      <c r="D30" s="127" t="s">
        <v>7</v>
      </c>
      <c r="E30" s="131"/>
      <c r="F30" s="131"/>
      <c r="G30" s="131"/>
      <c r="H30" s="131"/>
      <c r="I30" s="131"/>
      <c r="J30" s="131"/>
      <c r="K30" s="131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05"/>
      <c r="W30" s="105"/>
      <c r="X30" s="11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05"/>
      <c r="AW30" s="105"/>
      <c r="AX30" s="105">
        <f>SUM(X30:AU30)</f>
        <v>0</v>
      </c>
      <c r="AY30" s="105"/>
      <c r="AZ30" s="105"/>
      <c r="BA30" s="105"/>
      <c r="BB30" s="105"/>
      <c r="BC30" s="105"/>
      <c r="BD30" s="105"/>
      <c r="BE30" s="123"/>
      <c r="BF30" s="123">
        <v>44</v>
      </c>
    </row>
    <row r="31" spans="1:58" ht="20.25" customHeight="1">
      <c r="A31" s="117"/>
      <c r="B31" s="270" t="s">
        <v>220</v>
      </c>
      <c r="C31" s="275" t="s">
        <v>219</v>
      </c>
      <c r="D31" s="127" t="s">
        <v>6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13"/>
      <c r="V31" s="274"/>
      <c r="W31" s="105">
        <f>SUM(E31:U31)</f>
        <v>0</v>
      </c>
      <c r="X31" s="113">
        <v>16</v>
      </c>
      <c r="Y31" s="113">
        <v>14</v>
      </c>
      <c r="Z31" s="113">
        <v>16</v>
      </c>
      <c r="AA31" s="113">
        <v>14</v>
      </c>
      <c r="AB31" s="113">
        <v>14</v>
      </c>
      <c r="AC31" s="113">
        <v>14</v>
      </c>
      <c r="AD31" s="113">
        <v>14</v>
      </c>
      <c r="AE31" s="113">
        <v>14</v>
      </c>
      <c r="AF31" s="113">
        <v>16</v>
      </c>
      <c r="AG31" s="113">
        <v>16</v>
      </c>
      <c r="AH31" s="113">
        <v>14</v>
      </c>
      <c r="AI31" s="113">
        <v>16</v>
      </c>
      <c r="AJ31" s="113">
        <v>14</v>
      </c>
      <c r="AL31" s="113"/>
      <c r="AM31" s="113"/>
      <c r="AN31" s="113"/>
      <c r="AO31" s="113"/>
      <c r="AP31" s="113"/>
      <c r="AQ31" s="113"/>
      <c r="AR31" s="113"/>
      <c r="AS31" s="113"/>
      <c r="AT31" s="113"/>
      <c r="AU31" s="236" t="s">
        <v>96</v>
      </c>
      <c r="AV31" s="105"/>
      <c r="AW31" s="105"/>
      <c r="AX31" s="105">
        <f>SUM(X31:AU31)</f>
        <v>192</v>
      </c>
      <c r="AY31" s="105"/>
      <c r="AZ31" s="105"/>
      <c r="BA31" s="105"/>
      <c r="BB31" s="105"/>
      <c r="BC31" s="105"/>
      <c r="BD31" s="105"/>
      <c r="BE31" s="123">
        <f>SUM(W31,AX31)</f>
        <v>192</v>
      </c>
      <c r="BF31" s="123"/>
    </row>
    <row r="32" spans="1:58" ht="20.25" customHeight="1">
      <c r="A32" s="117"/>
      <c r="B32" s="271"/>
      <c r="C32" s="273"/>
      <c r="D32" s="127" t="s">
        <v>7</v>
      </c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126"/>
      <c r="U32" s="123"/>
      <c r="V32" s="105"/>
      <c r="W32" s="105">
        <f>SUM(E32:U32)</f>
        <v>0</v>
      </c>
      <c r="X32" s="119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3"/>
      <c r="AL32" s="123"/>
      <c r="AM32" s="123"/>
      <c r="AN32" s="123"/>
      <c r="AO32" s="123"/>
      <c r="AP32" s="123"/>
      <c r="AQ32" s="123"/>
      <c r="AR32" s="123"/>
      <c r="AS32" s="125">
        <v>2</v>
      </c>
      <c r="AT32" s="125">
        <v>2</v>
      </c>
      <c r="AU32" s="123"/>
      <c r="AV32" s="105"/>
      <c r="AW32" s="105"/>
      <c r="AX32" s="105">
        <f>SUM(X32:AU32)</f>
        <v>4</v>
      </c>
      <c r="AY32" s="105"/>
      <c r="AZ32" s="105"/>
      <c r="BA32" s="105"/>
      <c r="BB32" s="105"/>
      <c r="BC32" s="105"/>
      <c r="BD32" s="105"/>
      <c r="BE32" s="123"/>
      <c r="BF32" s="123">
        <v>90</v>
      </c>
    </row>
    <row r="33" spans="1:58" ht="20.25" customHeight="1">
      <c r="A33" s="117"/>
      <c r="B33" s="271"/>
      <c r="C33" s="134" t="s">
        <v>218</v>
      </c>
      <c r="D33" s="127" t="s">
        <v>6</v>
      </c>
      <c r="E33" s="126"/>
      <c r="F33" s="126"/>
      <c r="G33" s="126"/>
      <c r="H33" s="126"/>
      <c r="I33" s="126"/>
      <c r="J33" s="126"/>
      <c r="K33" s="126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05"/>
      <c r="W33" s="105">
        <f>SUM(E33:U33)</f>
        <v>0</v>
      </c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>
        <v>12</v>
      </c>
      <c r="AK33" s="113">
        <v>14</v>
      </c>
      <c r="AL33" s="113">
        <v>14</v>
      </c>
      <c r="AM33" s="113">
        <v>12</v>
      </c>
      <c r="AN33" s="113">
        <v>12</v>
      </c>
      <c r="AO33" s="113">
        <v>12</v>
      </c>
      <c r="AP33" s="113">
        <v>14</v>
      </c>
      <c r="AQ33" s="113">
        <v>14</v>
      </c>
      <c r="AR33" s="113">
        <v>14</v>
      </c>
      <c r="AS33" s="113">
        <v>14</v>
      </c>
      <c r="AT33" s="113">
        <v>10</v>
      </c>
      <c r="AU33" s="236" t="s">
        <v>96</v>
      </c>
      <c r="AV33" s="105"/>
      <c r="AW33" s="105"/>
      <c r="AX33" s="105">
        <f>SUM(X33:AU33)</f>
        <v>142</v>
      </c>
      <c r="AY33" s="105"/>
      <c r="AZ33" s="105"/>
      <c r="BA33" s="105"/>
      <c r="BB33" s="105"/>
      <c r="BC33" s="105"/>
      <c r="BD33" s="105"/>
      <c r="BE33" s="123">
        <f>SUM(W33,AX33)</f>
        <v>142</v>
      </c>
      <c r="BF33" s="123"/>
    </row>
    <row r="34" spans="1:58" ht="20.25" customHeight="1">
      <c r="A34" s="117"/>
      <c r="B34" s="268"/>
      <c r="C34" s="132"/>
      <c r="D34" s="127" t="s">
        <v>7</v>
      </c>
      <c r="E34" s="126"/>
      <c r="F34" s="126"/>
      <c r="G34" s="126"/>
      <c r="H34" s="126"/>
      <c r="I34" s="126"/>
      <c r="J34" s="126"/>
      <c r="K34" s="126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05"/>
      <c r="W34" s="105">
        <f>SUM(E34:U34)</f>
        <v>0</v>
      </c>
      <c r="X34" s="11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>
        <v>2</v>
      </c>
      <c r="AU34" s="125"/>
      <c r="AV34" s="105"/>
      <c r="AW34" s="105"/>
      <c r="AX34" s="105">
        <f>SUM(X34:AU34)</f>
        <v>2</v>
      </c>
      <c r="AY34" s="105"/>
      <c r="AZ34" s="105"/>
      <c r="BA34" s="105"/>
      <c r="BB34" s="105"/>
      <c r="BC34" s="105"/>
      <c r="BD34" s="105"/>
      <c r="BE34" s="123"/>
      <c r="BF34" s="123">
        <v>72</v>
      </c>
    </row>
    <row r="35" spans="1:58" ht="20.25" customHeight="1">
      <c r="A35" s="269"/>
      <c r="B35" s="270" t="s">
        <v>217</v>
      </c>
      <c r="C35" s="134" t="s">
        <v>216</v>
      </c>
      <c r="D35" s="127" t="s">
        <v>6</v>
      </c>
      <c r="E35" s="126"/>
      <c r="F35" s="126"/>
      <c r="G35" s="126"/>
      <c r="H35" s="126"/>
      <c r="I35" s="126"/>
      <c r="J35" s="126"/>
      <c r="K35" s="126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05"/>
      <c r="W35" s="105">
        <f>SUM(E35:U35)</f>
        <v>0</v>
      </c>
      <c r="X35" s="113">
        <v>4</v>
      </c>
      <c r="Y35" s="113">
        <v>6</v>
      </c>
      <c r="Z35" s="113">
        <v>4</v>
      </c>
      <c r="AA35" s="113">
        <v>6</v>
      </c>
      <c r="AB35" s="113">
        <v>6</v>
      </c>
      <c r="AC35" s="113">
        <v>6</v>
      </c>
      <c r="AD35" s="113">
        <v>6</v>
      </c>
      <c r="AE35" s="113">
        <v>6</v>
      </c>
      <c r="AF35" s="113">
        <v>4</v>
      </c>
      <c r="AG35" s="113">
        <v>4</v>
      </c>
      <c r="AH35" s="113">
        <v>6</v>
      </c>
      <c r="AI35" s="113">
        <v>4</v>
      </c>
      <c r="AJ35" s="113">
        <v>6</v>
      </c>
      <c r="AK35" s="113">
        <v>4</v>
      </c>
      <c r="AL35" s="113">
        <v>4</v>
      </c>
      <c r="AM35" s="113">
        <v>6</v>
      </c>
      <c r="AN35" s="113">
        <v>6</v>
      </c>
      <c r="AO35" s="113">
        <v>6</v>
      </c>
      <c r="AP35" s="113">
        <v>6</v>
      </c>
      <c r="AQ35" s="113">
        <v>6</v>
      </c>
      <c r="AR35" s="113">
        <v>4</v>
      </c>
      <c r="AS35" s="113">
        <v>6</v>
      </c>
      <c r="AT35" s="113">
        <v>4</v>
      </c>
      <c r="AU35" s="113"/>
      <c r="AV35" s="267"/>
      <c r="AW35" s="105" t="s">
        <v>70</v>
      </c>
      <c r="AX35" s="105">
        <f>SUM(X35:AU35)</f>
        <v>120</v>
      </c>
      <c r="AY35" s="105"/>
      <c r="AZ35" s="105"/>
      <c r="BA35" s="105"/>
      <c r="BB35" s="105"/>
      <c r="BC35" s="105"/>
      <c r="BD35" s="105"/>
      <c r="BE35" s="123">
        <v>132</v>
      </c>
      <c r="BF35" s="123"/>
    </row>
    <row r="36" spans="1:58" ht="20.25" customHeight="1">
      <c r="A36" s="269"/>
      <c r="B36" s="268"/>
      <c r="C36" s="132"/>
      <c r="D36" s="127" t="s">
        <v>7</v>
      </c>
      <c r="E36" s="126"/>
      <c r="F36" s="126"/>
      <c r="G36" s="126"/>
      <c r="H36" s="126"/>
      <c r="I36" s="126"/>
      <c r="J36" s="126"/>
      <c r="K36" s="126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05"/>
      <c r="W36" s="105">
        <f>SUM(E36:U36)</f>
        <v>0</v>
      </c>
      <c r="X36" s="119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>
        <v>4</v>
      </c>
      <c r="AU36" s="125"/>
      <c r="AV36" s="267"/>
      <c r="AW36" s="105"/>
      <c r="AX36" s="105">
        <f>SUM(X36:AU36)</f>
        <v>4</v>
      </c>
      <c r="AY36" s="105"/>
      <c r="AZ36" s="105"/>
      <c r="BA36" s="105"/>
      <c r="BB36" s="105"/>
      <c r="BC36" s="105"/>
      <c r="BD36" s="105"/>
      <c r="BE36" s="123"/>
      <c r="BF36" s="123">
        <v>66</v>
      </c>
    </row>
    <row r="37" spans="1:58" s="92" customFormat="1" ht="20.25" customHeight="1">
      <c r="A37" s="266"/>
      <c r="B37" s="265" t="s">
        <v>9</v>
      </c>
      <c r="C37" s="264"/>
      <c r="D37" s="263"/>
      <c r="E37" s="109">
        <f>E7+E9+E11+E13+E15+E19+E21+E23+E25+E27+E29</f>
        <v>36</v>
      </c>
      <c r="F37" s="109">
        <f>F7+F9+F11+F13+F15+F19+F21+F23+F25+F27+F29</f>
        <v>36</v>
      </c>
      <c r="G37" s="109">
        <f>G7+G9+G11+G13+G15+G19+G21+G23+G25+G27+G29</f>
        <v>36</v>
      </c>
      <c r="H37" s="109">
        <f>H7+H9+H11+H13+H15+H19+H21+H23+H25+H27+H29</f>
        <v>36</v>
      </c>
      <c r="I37" s="109">
        <f>I7+I9+I11+I13+I15+I19+I21+I23+I25+I27+I29</f>
        <v>36</v>
      </c>
      <c r="J37" s="109">
        <f>J7+J9+J11+J13+J15+J19+J21+J23+J25+J27+J29</f>
        <v>36</v>
      </c>
      <c r="K37" s="109">
        <f>K7+K9+K11+K13+K15+K19+K21+K23+K25+K27+K29</f>
        <v>36</v>
      </c>
      <c r="L37" s="109">
        <f>L7+L9+L11+L13+L15+L19+L21+L23+L25+L27+L29</f>
        <v>36</v>
      </c>
      <c r="M37" s="109">
        <f>M7+M9+M11+M13+M15+M19+M21+M23+M25+M27+M29</f>
        <v>38</v>
      </c>
      <c r="N37" s="109">
        <f>N7+N9+N11+N13+N15+N19+N21+N23+N25+N27+N29</f>
        <v>36</v>
      </c>
      <c r="O37" s="109">
        <f>O7+O9+O11+O13+O15+O19+O21+O23+O25+O27+O29</f>
        <v>36</v>
      </c>
      <c r="P37" s="109">
        <f>P7+P9+P11+P13+P15+P19+P21+P23+P25+P27+P29</f>
        <v>36</v>
      </c>
      <c r="Q37" s="109">
        <f>Q7+Q9+Q11+Q13+Q15+Q19+Q21+Q23+Q25+Q27+Q29</f>
        <v>36</v>
      </c>
      <c r="R37" s="109">
        <f>R7+R9+R11+R13+R15+R19+R21+R23+R25+R27+R29</f>
        <v>36</v>
      </c>
      <c r="S37" s="109">
        <f>S7+S9+S11+S13+S15+S19+S21+S23+S25+S27+S29</f>
        <v>36</v>
      </c>
      <c r="T37" s="109">
        <f>T7+T9+T11+T13+T15+T19+T21+T23+T25+T27+T29</f>
        <v>36</v>
      </c>
      <c r="U37" s="109">
        <v>6</v>
      </c>
      <c r="V37" s="111"/>
      <c r="W37" s="105">
        <f>W7+W9+W11+W13+W15+W19+W21+W23+W25+W27+W29</f>
        <v>584</v>
      </c>
      <c r="X37" s="113">
        <f>X11+X13+X17+X21+X23+X27+X31+X33+X35</f>
        <v>36</v>
      </c>
      <c r="Y37" s="113">
        <f>Y11+Y13+Y17+Y21+Y23+Y27+Y31+Y33+Y35</f>
        <v>36</v>
      </c>
      <c r="Z37" s="113">
        <f>Z11+Z13+Z17+Z21+Z23+Z27+Z31+Z33+Z35</f>
        <v>36</v>
      </c>
      <c r="AA37" s="113">
        <f>AA11+AA13+AA17+AA21+AA23+AA27+AA31+AA33+AA35</f>
        <v>36</v>
      </c>
      <c r="AB37" s="113">
        <f>AB11+AB13+AB17+AB21+AB23+AB27+AB31+AB33+AB35</f>
        <v>36</v>
      </c>
      <c r="AC37" s="113">
        <f>AC11+AC13+AC17+AC21+AC23+AC27+AC31+AC33+AC35</f>
        <v>36</v>
      </c>
      <c r="AD37" s="113">
        <f>AD11+AD13+AD17+AD21+AD23+AD27+AD31+AD33+AD35</f>
        <v>36</v>
      </c>
      <c r="AE37" s="113">
        <f>AE11+AE13+AE17+AE21+AE23+AE27+AE31+AE33+AE35</f>
        <v>36</v>
      </c>
      <c r="AF37" s="113">
        <f>AF11+AF13+AF17+AF21+AF23+AF27+AF31+AF33+AF35</f>
        <v>36</v>
      </c>
      <c r="AG37" s="113">
        <f>AG11+AG13+AG17+AG21+AG23+AG27+AG31+AG33+AG35</f>
        <v>36</v>
      </c>
      <c r="AH37" s="113">
        <f>AH11+AH13+AH17+AH21+AH23+AH27+AH31+AH33+AH35</f>
        <v>36</v>
      </c>
      <c r="AI37" s="113">
        <f>AI11+AI13+AI17+AI21+AI23+AI27+AI31+AI33+AI35</f>
        <v>36</v>
      </c>
      <c r="AJ37" s="113">
        <f>AJ11+AJ13+AJ17+AJ21+AJ23+AJ27+AJ31+AJ33+AJ35</f>
        <v>36</v>
      </c>
      <c r="AK37" s="113">
        <f>AK11+AK13+AK17+AK21+AK23+AK27+AK33+AK35</f>
        <v>36</v>
      </c>
      <c r="AL37" s="113">
        <f>AL11+AL13+AL17+AL21+AL23+AL27+AL31+AL33+AL35</f>
        <v>36</v>
      </c>
      <c r="AM37" s="113">
        <f>AM11+AM13+AM17+AM21+AM23+AM27+AM31+AM33+AM35</f>
        <v>36</v>
      </c>
      <c r="AN37" s="113">
        <f>AN11+AN13+AN17+AN21+AN23+AN27+AN31+AN33+AN35</f>
        <v>36</v>
      </c>
      <c r="AO37" s="113">
        <f>AO11+AO13+AO17+AO21+AO23+AO27+AO31+AO33+AO35</f>
        <v>36</v>
      </c>
      <c r="AP37" s="113">
        <f>AP11+AP13+AP17+AP21+AP23+AP27+AP31+AP33+AP35</f>
        <v>36</v>
      </c>
      <c r="AQ37" s="113">
        <f>AQ11+AQ13+AQ17+AQ21+AQ23+AQ27+AQ31+AQ33+AQ35</f>
        <v>36</v>
      </c>
      <c r="AR37" s="113">
        <f>AR11+AR13+AR17+AR21+AR23+AR27+AR31+AR33+AR35</f>
        <v>36</v>
      </c>
      <c r="AS37" s="113">
        <f>AS11+AS13+AS17+AS21+AS23+AS27+AS31+AS33+AS35</f>
        <v>34</v>
      </c>
      <c r="AT37" s="113">
        <f>AT11+AT13+AT17+AT21+AT23+AT27+AT31+AT33+AT35</f>
        <v>22</v>
      </c>
      <c r="AU37" s="113"/>
      <c r="AV37" s="111"/>
      <c r="AW37" s="111"/>
      <c r="AX37" s="111">
        <f>AX11+AX13+AX17+AX21+AX23+AX27+AX31+AX33+AX35</f>
        <v>812</v>
      </c>
      <c r="AY37" s="111"/>
      <c r="AZ37" s="111"/>
      <c r="BA37" s="111"/>
      <c r="BB37" s="111"/>
      <c r="BC37" s="111"/>
      <c r="BD37" s="111"/>
      <c r="BE37" s="109">
        <f>SUM(BE7:BE36)</f>
        <v>1452</v>
      </c>
      <c r="BF37" s="109"/>
    </row>
    <row r="38" spans="1:58" customFormat="1" ht="19.5" customHeight="1">
      <c r="A38" s="262"/>
      <c r="B38" s="257" t="s">
        <v>215</v>
      </c>
      <c r="C38" s="256"/>
      <c r="D38" s="255"/>
      <c r="E38" s="261">
        <f>E8+E10+E12+E14+E16+E18+E20+E22+E24+E26+E28+E30</f>
        <v>0</v>
      </c>
      <c r="F38" s="261">
        <f>F8+F10+F12+F14+F16+F18+F20+F22+F24+F26+F28+F30</f>
        <v>0</v>
      </c>
      <c r="G38" s="261">
        <f>G8+G10+G12+G14+G16+G18+G20+G22+G24+G26+G28+G30</f>
        <v>0</v>
      </c>
      <c r="H38" s="261">
        <f>H8+H10+H12+H14+H16+H18+H20+H22+H24+H26+H28+H30</f>
        <v>0</v>
      </c>
      <c r="I38" s="261">
        <f>I8+I10+I12+I14+I16+I18+I20+I22+I24+I26+I28+I30</f>
        <v>0</v>
      </c>
      <c r="J38" s="261">
        <f>J8+J10+J12+J14+J16+J18+J20+J22+J24+J26+J28+J30</f>
        <v>0</v>
      </c>
      <c r="K38" s="261">
        <f>K8+K10+K12+K14+K16+K18+K20+K22+K24+K26+K28+K30</f>
        <v>0</v>
      </c>
      <c r="L38" s="261">
        <f>L8+L10+L12+L14+L16+L18+L20+L22+L24+L26+L28+L30</f>
        <v>0</v>
      </c>
      <c r="M38" s="261">
        <f>M8+M10+M12+M14+M16+M18+M20+M22+M24+M26+M28+M30</f>
        <v>0</v>
      </c>
      <c r="N38" s="261">
        <f>N8+N10+N12+N14+N16+N18+N20+N22+N24+N26+N28+N30</f>
        <v>0</v>
      </c>
      <c r="O38" s="261">
        <f>O8+O10+O12+O14+O16+O18+O20+O22+O24+O26+O28+O30</f>
        <v>0</v>
      </c>
      <c r="P38" s="261">
        <f>P8+P10+P12+P14+P16+P18+P20+P22+P24+P26+P28+P30</f>
        <v>0</v>
      </c>
      <c r="Q38" s="261">
        <f>Q8+Q10+Q12+Q14+Q16+Q18+Q20+Q22+Q24+Q26+Q28+Q30</f>
        <v>0</v>
      </c>
      <c r="R38" s="261">
        <f>R8+R10+R12+R14+R16+R18+R20+R22+R24+R26+R28+R30</f>
        <v>0</v>
      </c>
      <c r="S38" s="261">
        <f>S8+S10+S12+S14+S16+S18+S20+S22+S24+S26+S28+S30</f>
        <v>0</v>
      </c>
      <c r="T38" s="261">
        <f>T8+T10+T12+T14+T16+T18+T20+T22+T24+T26+T28+T30</f>
        <v>0</v>
      </c>
      <c r="U38" s="261">
        <f>U8+U10+U12+U14+U16+U18+U20+U22+U24+U26+U28+U30</f>
        <v>12</v>
      </c>
      <c r="V38" s="111"/>
      <c r="W38" s="105">
        <v>10</v>
      </c>
      <c r="X38" s="118">
        <f>X36+X34+X32+X24+X22+X16+X14</f>
        <v>0</v>
      </c>
      <c r="Y38" s="131">
        <f>Y36+Y34+Y32+Y24+Y22+Y16+Y14</f>
        <v>0</v>
      </c>
      <c r="Z38" s="131">
        <f>Z36+Z34+Z32+Z24+Z22+Z16+Z14</f>
        <v>0</v>
      </c>
      <c r="AA38" s="131">
        <f>AA36+AA34+AA32+AA24+AA22+AA16+AA14</f>
        <v>0</v>
      </c>
      <c r="AB38" s="131">
        <f>AB36+AB34+AB32+AB24+AB22+AB16+AB14</f>
        <v>0</v>
      </c>
      <c r="AC38" s="260">
        <f>AC36+AC34+AC32+AC24+AC22+AC16+AC14</f>
        <v>0</v>
      </c>
      <c r="AD38" s="260">
        <f>AD36+AD34+AD32+AD24+AD22+AD16+AD14</f>
        <v>0</v>
      </c>
      <c r="AE38" s="260">
        <f>AE36+AE34+AE32+AE24+AE22+AE16+AE14</f>
        <v>0</v>
      </c>
      <c r="AF38" s="260">
        <f>AF36+AF34+AF32+AF24+AF22+AF16+AF14</f>
        <v>0</v>
      </c>
      <c r="AG38" s="260">
        <f>AG36+AG34+AG32+AG24+AG22+AG16+AG14</f>
        <v>0</v>
      </c>
      <c r="AH38" s="260">
        <f>AH36+AH34+AH32+AH24+AH22+AH16+AH14</f>
        <v>0</v>
      </c>
      <c r="AI38" s="260">
        <f>AI36+AI34+AI32+AI24+AI22+AI16+AI14</f>
        <v>0</v>
      </c>
      <c r="AJ38" s="260">
        <f>AJ36+AJ34+AJ32+AJ24+AJ22+AJ16+AJ14</f>
        <v>0</v>
      </c>
      <c r="AK38" s="260">
        <f>AK36+AK34+AK32+AK24+AK22+AK16+AK14</f>
        <v>0</v>
      </c>
      <c r="AL38" s="260">
        <f>AL36+AL34+AL32+AL24+AL22+AL16+AL14</f>
        <v>0</v>
      </c>
      <c r="AM38" s="260">
        <f>AM36+AM34+AM32+AM24+AM22+AM16+AM14</f>
        <v>0</v>
      </c>
      <c r="AN38" s="260">
        <f>AN36+AN34+AN32+AN24+AN22+AN16+AN14</f>
        <v>0</v>
      </c>
      <c r="AO38" s="260">
        <f>AO36+AO34+AO32+AO24+AO22+AO16+AO14</f>
        <v>0</v>
      </c>
      <c r="AP38" s="260">
        <f>AP36+AP34+AP32+AP24+AP22+AP16+AP14</f>
        <v>0</v>
      </c>
      <c r="AQ38" s="260">
        <f>AQ36+AQ34+AQ32+AQ24+AQ22+AQ16+AQ14</f>
        <v>0</v>
      </c>
      <c r="AR38" s="260">
        <f>AR36+AR34+AR32+AR24+AR16+AR14</f>
        <v>0</v>
      </c>
      <c r="AS38" s="260">
        <f>AS36+AS34+AS32+AS24+AS16+AS14</f>
        <v>2</v>
      </c>
      <c r="AT38" s="259">
        <f>AT36+AT34+AT32+AT24+AT16+AT14</f>
        <v>12</v>
      </c>
      <c r="AU38" s="259"/>
      <c r="AV38" s="111"/>
      <c r="AW38" s="111"/>
      <c r="AX38" s="111">
        <f>AX36+AX34+AX32+AX24+AX22+AX16+AX14+AX12</f>
        <v>16</v>
      </c>
      <c r="AY38" s="111"/>
      <c r="AZ38" s="111"/>
      <c r="BA38" s="111"/>
      <c r="BB38" s="111"/>
      <c r="BC38" s="111"/>
      <c r="BD38" s="111"/>
      <c r="BE38" s="109"/>
      <c r="BF38" s="109">
        <f>SUM(BF8:BF37)</f>
        <v>784</v>
      </c>
    </row>
    <row r="39" spans="1:58" s="249" customFormat="1" ht="19.5" customHeight="1">
      <c r="A39" s="258"/>
      <c r="B39" s="257" t="s">
        <v>25</v>
      </c>
      <c r="C39" s="256"/>
      <c r="D39" s="255"/>
      <c r="E39" s="109">
        <f>E37+E38</f>
        <v>36</v>
      </c>
      <c r="F39" s="109">
        <f>F37+F38</f>
        <v>36</v>
      </c>
      <c r="G39" s="109">
        <f>G37+G38</f>
        <v>36</v>
      </c>
      <c r="H39" s="109">
        <f>H37+H38</f>
        <v>36</v>
      </c>
      <c r="I39" s="109">
        <f>I37+I38</f>
        <v>36</v>
      </c>
      <c r="J39" s="109">
        <f>J37+J38</f>
        <v>36</v>
      </c>
      <c r="K39" s="109">
        <f>K37+K38</f>
        <v>36</v>
      </c>
      <c r="L39" s="109">
        <f>L37+L38</f>
        <v>36</v>
      </c>
      <c r="M39" s="109">
        <f>M37+M38</f>
        <v>38</v>
      </c>
      <c r="N39" s="109">
        <f>N37+N38</f>
        <v>36</v>
      </c>
      <c r="O39" s="109">
        <f>O37+O38</f>
        <v>36</v>
      </c>
      <c r="P39" s="109">
        <f>P37+P38</f>
        <v>36</v>
      </c>
      <c r="Q39" s="109">
        <f>Q37+Q38</f>
        <v>36</v>
      </c>
      <c r="R39" s="109">
        <f>R37+R38</f>
        <v>36</v>
      </c>
      <c r="S39" s="109">
        <f>S37+S38</f>
        <v>36</v>
      </c>
      <c r="T39" s="109">
        <f>T37+T38</f>
        <v>36</v>
      </c>
      <c r="U39" s="109">
        <f>U37+U38</f>
        <v>18</v>
      </c>
      <c r="V39" s="111"/>
      <c r="W39" s="105">
        <f>W37+W38</f>
        <v>594</v>
      </c>
      <c r="X39" s="113">
        <f>X37+X38</f>
        <v>36</v>
      </c>
      <c r="Y39" s="109">
        <f>Y37+Y38</f>
        <v>36</v>
      </c>
      <c r="Z39" s="109">
        <f>Z37+Z38</f>
        <v>36</v>
      </c>
      <c r="AA39" s="109">
        <f>AA37+AA38</f>
        <v>36</v>
      </c>
      <c r="AB39" s="109">
        <f>AB37+AB38</f>
        <v>36</v>
      </c>
      <c r="AC39" s="254">
        <f>AC37+AC38</f>
        <v>36</v>
      </c>
      <c r="AD39" s="254">
        <f>AD37+AD38</f>
        <v>36</v>
      </c>
      <c r="AE39" s="254">
        <f>AE37+AE38</f>
        <v>36</v>
      </c>
      <c r="AF39" s="254">
        <f>AF37+AF38</f>
        <v>36</v>
      </c>
      <c r="AG39" s="254">
        <f>AG37+AG38</f>
        <v>36</v>
      </c>
      <c r="AH39" s="254">
        <f>AH37+AH38</f>
        <v>36</v>
      </c>
      <c r="AI39" s="254">
        <f>AI37+AI38</f>
        <v>36</v>
      </c>
      <c r="AJ39" s="254">
        <f>AJ37+AJ38</f>
        <v>36</v>
      </c>
      <c r="AK39" s="254">
        <f>AK37+AK38</f>
        <v>36</v>
      </c>
      <c r="AL39" s="254">
        <f>AL37+AL38</f>
        <v>36</v>
      </c>
      <c r="AM39" s="254">
        <f>AM37+AM38</f>
        <v>36</v>
      </c>
      <c r="AN39" s="254">
        <f>AN37+AN38</f>
        <v>36</v>
      </c>
      <c r="AO39" s="254">
        <f>AO37+AO38</f>
        <v>36</v>
      </c>
      <c r="AP39" s="254">
        <f>AP37+AP38</f>
        <v>36</v>
      </c>
      <c r="AQ39" s="254">
        <f>AQ37+AQ38</f>
        <v>36</v>
      </c>
      <c r="AR39" s="254">
        <f>AR37+AR38</f>
        <v>36</v>
      </c>
      <c r="AS39" s="254">
        <f>AS37+AS38</f>
        <v>36</v>
      </c>
      <c r="AT39" s="254">
        <f>AT37+AT38</f>
        <v>34</v>
      </c>
      <c r="AU39" s="109"/>
      <c r="AV39" s="112"/>
      <c r="AW39" s="112"/>
      <c r="AX39" s="112">
        <f>AX37+AX38</f>
        <v>828</v>
      </c>
      <c r="AY39" s="124"/>
      <c r="AZ39" s="112"/>
      <c r="BA39" s="112"/>
      <c r="BB39" s="112"/>
      <c r="BC39" s="111"/>
      <c r="BD39" s="111"/>
      <c r="BE39" s="109"/>
      <c r="BF39" s="109">
        <f>AX39+W39</f>
        <v>1422</v>
      </c>
    </row>
    <row r="40" spans="1:58" s="249" customFormat="1" ht="19.5" customHeight="1">
      <c r="B40" s="220"/>
      <c r="C40" s="253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10"/>
      <c r="P40" s="10"/>
      <c r="Q40" s="10"/>
      <c r="R40" s="113"/>
      <c r="S40" s="10"/>
      <c r="T40" s="10"/>
      <c r="U40" s="252" t="s">
        <v>85</v>
      </c>
      <c r="V40" s="10"/>
      <c r="W40" s="92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3"/>
      <c r="AL40" s="10"/>
      <c r="AM40" s="10"/>
      <c r="AN40" s="10"/>
      <c r="AO40" s="10"/>
      <c r="AP40" s="10"/>
      <c r="AQ40" s="10"/>
      <c r="AR40" s="10"/>
      <c r="AS40" s="10"/>
      <c r="AT40" s="10"/>
      <c r="AU40" s="236" t="s">
        <v>86</v>
      </c>
      <c r="AV40" s="10"/>
      <c r="AW40" s="251"/>
      <c r="AX40" s="251"/>
      <c r="AY40" s="251"/>
      <c r="AZ40" s="251"/>
      <c r="BA40" s="251"/>
      <c r="BB40" s="98"/>
      <c r="BC40" s="98"/>
      <c r="BD40" s="98"/>
      <c r="BE40" s="250"/>
      <c r="BF40" s="250"/>
    </row>
    <row r="41" spans="1:58" s="249" customFormat="1" ht="19.5" customHeight="1">
      <c r="B41" s="220"/>
      <c r="C41" s="10"/>
      <c r="D41" s="10"/>
      <c r="E41" s="10"/>
      <c r="F41" s="10"/>
      <c r="G41" s="10"/>
      <c r="H41" s="10"/>
      <c r="I41" s="10"/>
      <c r="J41" s="10"/>
      <c r="K41" s="10"/>
      <c r="L41" s="98"/>
      <c r="M41" s="98"/>
      <c r="N41" s="98"/>
      <c r="O41" s="98"/>
      <c r="P41" s="98"/>
      <c r="Q41" s="98"/>
      <c r="R41" s="98"/>
      <c r="S41" s="98"/>
      <c r="T41" s="98"/>
      <c r="U41" s="99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251"/>
      <c r="AX41" s="251"/>
      <c r="AY41" s="251"/>
      <c r="AZ41" s="251"/>
      <c r="BA41" s="251"/>
      <c r="BB41" s="98"/>
      <c r="BC41" s="98"/>
      <c r="BD41" s="98"/>
      <c r="BE41" s="250"/>
      <c r="BF41" s="250"/>
    </row>
    <row r="42" spans="1:58" ht="15">
      <c r="C42" s="10"/>
      <c r="L42" s="100"/>
      <c r="M42" s="248"/>
      <c r="N42" s="100" t="s">
        <v>16</v>
      </c>
      <c r="O42" s="100"/>
      <c r="P42" s="100"/>
      <c r="Q42" s="100"/>
      <c r="R42" s="100"/>
      <c r="S42" s="100"/>
      <c r="T42" s="247"/>
      <c r="U42" s="100" t="s">
        <v>17</v>
      </c>
      <c r="V42" s="100"/>
      <c r="W42" s="100"/>
      <c r="X42" s="98"/>
      <c r="Y42" s="100"/>
      <c r="Z42" s="100"/>
      <c r="AA42" s="246"/>
      <c r="AB42" s="100" t="s">
        <v>18</v>
      </c>
      <c r="AC42" s="100"/>
      <c r="AD42" s="100"/>
      <c r="AE42" s="100"/>
      <c r="AF42" s="100"/>
      <c r="AG42" s="100"/>
      <c r="AH42" s="100"/>
      <c r="AI42" s="245"/>
      <c r="AJ42" s="100" t="s">
        <v>214</v>
      </c>
      <c r="AK42" s="100"/>
      <c r="AL42" s="100"/>
      <c r="AM42" s="100"/>
      <c r="AN42" s="100"/>
      <c r="AO42" s="100"/>
      <c r="AP42" s="244"/>
      <c r="AQ42" s="100" t="s">
        <v>213</v>
      </c>
      <c r="AR42" s="100"/>
      <c r="AS42" s="100"/>
      <c r="AT42" s="100"/>
      <c r="AU42" s="243"/>
      <c r="AV42" s="242" t="s">
        <v>139</v>
      </c>
      <c r="AW42" s="100"/>
      <c r="AX42" s="100" t="s">
        <v>19</v>
      </c>
      <c r="AY42" s="100"/>
      <c r="AZ42" s="100"/>
      <c r="BA42" s="100"/>
      <c r="BB42" s="100"/>
      <c r="BC42" s="100"/>
      <c r="BD42" s="100"/>
      <c r="BE42" s="100"/>
      <c r="BF42" s="100"/>
    </row>
    <row r="43" spans="1:58" ht="15">
      <c r="C43" s="1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98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</row>
    <row r="44" spans="1:58">
      <c r="C44" s="10"/>
    </row>
    <row r="45" spans="1:58">
      <c r="C45" s="10"/>
    </row>
  </sheetData>
  <mergeCells count="43">
    <mergeCell ref="B9:B10"/>
    <mergeCell ref="C9:C10"/>
    <mergeCell ref="B27:B28"/>
    <mergeCell ref="C27:C28"/>
    <mergeCell ref="B29:B30"/>
    <mergeCell ref="C29:C30"/>
    <mergeCell ref="B19:B20"/>
    <mergeCell ref="C19:C20"/>
    <mergeCell ref="B21:B22"/>
    <mergeCell ref="C21:C22"/>
    <mergeCell ref="B13:B14"/>
    <mergeCell ref="C13:C14"/>
    <mergeCell ref="B15:B16"/>
    <mergeCell ref="C15:C16"/>
    <mergeCell ref="B17:B18"/>
    <mergeCell ref="C17:C18"/>
    <mergeCell ref="B39:D39"/>
    <mergeCell ref="A2:A6"/>
    <mergeCell ref="B2:B6"/>
    <mergeCell ref="C2:C6"/>
    <mergeCell ref="D2:D6"/>
    <mergeCell ref="A7:A34"/>
    <mergeCell ref="B7:B8"/>
    <mergeCell ref="C7:C8"/>
    <mergeCell ref="B11:B12"/>
    <mergeCell ref="C11:C12"/>
    <mergeCell ref="C33:C34"/>
    <mergeCell ref="BF2:BF6"/>
    <mergeCell ref="E3:BD3"/>
    <mergeCell ref="E5:BD5"/>
    <mergeCell ref="BA2:BD2"/>
    <mergeCell ref="BE2:BE6"/>
    <mergeCell ref="AW2:AY2"/>
    <mergeCell ref="B38:D38"/>
    <mergeCell ref="B35:B36"/>
    <mergeCell ref="C35:C36"/>
    <mergeCell ref="B37:D37"/>
    <mergeCell ref="B23:B24"/>
    <mergeCell ref="C23:C24"/>
    <mergeCell ref="B25:B26"/>
    <mergeCell ref="C25:C26"/>
    <mergeCell ref="B31:B34"/>
    <mergeCell ref="C31:C32"/>
  </mergeCells>
  <pageMargins left="0.70866141732283472" right="0.31496062992125984" top="0.35433070866141736" bottom="0.35433070866141736" header="0" footer="0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39"/>
  <sheetViews>
    <sheetView zoomScale="70" zoomScaleNormal="70" workbookViewId="0">
      <selection activeCell="R25" sqref="R25"/>
    </sheetView>
  </sheetViews>
  <sheetFormatPr defaultRowHeight="12.75"/>
  <cols>
    <col min="1" max="1" width="4.5703125" style="10" customWidth="1"/>
    <col min="2" max="2" width="11.42578125" style="94" customWidth="1"/>
    <col min="3" max="3" width="27.7109375" style="93" customWidth="1"/>
    <col min="4" max="4" width="9.140625" style="10"/>
    <col min="5" max="20" width="3.85546875" style="10" customWidth="1"/>
    <col min="21" max="21" width="5" style="10" customWidth="1"/>
    <col min="22" max="22" width="4.85546875" style="10" customWidth="1"/>
    <col min="23" max="23" width="5.5703125" style="10" customWidth="1"/>
    <col min="24" max="24" width="3.85546875" style="92" customWidth="1"/>
    <col min="25" max="43" width="3.85546875" style="10" customWidth="1"/>
    <col min="44" max="44" width="4.140625" style="10" customWidth="1"/>
    <col min="45" max="46" width="3.85546875" style="10" customWidth="1"/>
    <col min="47" max="47" width="4.42578125" style="10" customWidth="1"/>
    <col min="48" max="48" width="3.85546875" style="10" customWidth="1"/>
    <col min="49" max="49" width="4.5703125" style="10" customWidth="1"/>
    <col min="50" max="50" width="6.42578125" style="10" customWidth="1"/>
    <col min="51" max="56" width="3.85546875" style="10" customWidth="1"/>
    <col min="57" max="57" width="8.28515625" style="10" customWidth="1"/>
    <col min="58" max="258" width="9.140625" style="10"/>
    <col min="259" max="259" width="27.7109375" style="10" customWidth="1"/>
    <col min="260" max="260" width="9.140625" style="10"/>
    <col min="261" max="275" width="3.85546875" style="10" customWidth="1"/>
    <col min="276" max="276" width="4.140625" style="10" customWidth="1"/>
    <col min="277" max="277" width="3.85546875" style="10" customWidth="1"/>
    <col min="278" max="278" width="4.85546875" style="10" customWidth="1"/>
    <col min="279" max="279" width="5" style="10" customWidth="1"/>
    <col min="280" max="280" width="4.7109375" style="10" customWidth="1"/>
    <col min="281" max="304" width="3.85546875" style="10" customWidth="1"/>
    <col min="305" max="305" width="5.140625" style="10" customWidth="1"/>
    <col min="306" max="306" width="4.5703125" style="10" customWidth="1"/>
    <col min="307" max="312" width="3.85546875" style="10" customWidth="1"/>
    <col min="313" max="313" width="8.28515625" style="10" customWidth="1"/>
    <col min="314" max="514" width="9.140625" style="10"/>
    <col min="515" max="515" width="27.7109375" style="10" customWidth="1"/>
    <col min="516" max="516" width="9.140625" style="10"/>
    <col min="517" max="531" width="3.85546875" style="10" customWidth="1"/>
    <col min="532" max="532" width="4.140625" style="10" customWidth="1"/>
    <col min="533" max="533" width="3.85546875" style="10" customWidth="1"/>
    <col min="534" max="534" width="4.85546875" style="10" customWidth="1"/>
    <col min="535" max="535" width="5" style="10" customWidth="1"/>
    <col min="536" max="536" width="4.7109375" style="10" customWidth="1"/>
    <col min="537" max="560" width="3.85546875" style="10" customWidth="1"/>
    <col min="561" max="561" width="5.140625" style="10" customWidth="1"/>
    <col min="562" max="562" width="4.5703125" style="10" customWidth="1"/>
    <col min="563" max="568" width="3.85546875" style="10" customWidth="1"/>
    <col min="569" max="569" width="8.28515625" style="10" customWidth="1"/>
    <col min="570" max="770" width="9.140625" style="10"/>
    <col min="771" max="771" width="27.7109375" style="10" customWidth="1"/>
    <col min="772" max="772" width="9.140625" style="10"/>
    <col min="773" max="787" width="3.85546875" style="10" customWidth="1"/>
    <col min="788" max="788" width="4.140625" style="10" customWidth="1"/>
    <col min="789" max="789" width="3.85546875" style="10" customWidth="1"/>
    <col min="790" max="790" width="4.85546875" style="10" customWidth="1"/>
    <col min="791" max="791" width="5" style="10" customWidth="1"/>
    <col min="792" max="792" width="4.7109375" style="10" customWidth="1"/>
    <col min="793" max="816" width="3.85546875" style="10" customWidth="1"/>
    <col min="817" max="817" width="5.140625" style="10" customWidth="1"/>
    <col min="818" max="818" width="4.5703125" style="10" customWidth="1"/>
    <col min="819" max="824" width="3.85546875" style="10" customWidth="1"/>
    <col min="825" max="825" width="8.28515625" style="10" customWidth="1"/>
    <col min="826" max="1026" width="9.140625" style="10"/>
    <col min="1027" max="1027" width="27.7109375" style="10" customWidth="1"/>
    <col min="1028" max="1028" width="9.140625" style="10"/>
    <col min="1029" max="1043" width="3.85546875" style="10" customWidth="1"/>
    <col min="1044" max="1044" width="4.140625" style="10" customWidth="1"/>
    <col min="1045" max="1045" width="3.85546875" style="10" customWidth="1"/>
    <col min="1046" max="1046" width="4.85546875" style="10" customWidth="1"/>
    <col min="1047" max="1047" width="5" style="10" customWidth="1"/>
    <col min="1048" max="1048" width="4.7109375" style="10" customWidth="1"/>
    <col min="1049" max="1072" width="3.85546875" style="10" customWidth="1"/>
    <col min="1073" max="1073" width="5.140625" style="10" customWidth="1"/>
    <col min="1074" max="1074" width="4.5703125" style="10" customWidth="1"/>
    <col min="1075" max="1080" width="3.85546875" style="10" customWidth="1"/>
    <col min="1081" max="1081" width="8.28515625" style="10" customWidth="1"/>
    <col min="1082" max="1282" width="9.140625" style="10"/>
    <col min="1283" max="1283" width="27.7109375" style="10" customWidth="1"/>
    <col min="1284" max="1284" width="9.140625" style="10"/>
    <col min="1285" max="1299" width="3.85546875" style="10" customWidth="1"/>
    <col min="1300" max="1300" width="4.140625" style="10" customWidth="1"/>
    <col min="1301" max="1301" width="3.85546875" style="10" customWidth="1"/>
    <col min="1302" max="1302" width="4.85546875" style="10" customWidth="1"/>
    <col min="1303" max="1303" width="5" style="10" customWidth="1"/>
    <col min="1304" max="1304" width="4.7109375" style="10" customWidth="1"/>
    <col min="1305" max="1328" width="3.85546875" style="10" customWidth="1"/>
    <col min="1329" max="1329" width="5.140625" style="10" customWidth="1"/>
    <col min="1330" max="1330" width="4.5703125" style="10" customWidth="1"/>
    <col min="1331" max="1336" width="3.85546875" style="10" customWidth="1"/>
    <col min="1337" max="1337" width="8.28515625" style="10" customWidth="1"/>
    <col min="1338" max="1538" width="9.140625" style="10"/>
    <col min="1539" max="1539" width="27.7109375" style="10" customWidth="1"/>
    <col min="1540" max="1540" width="9.140625" style="10"/>
    <col min="1541" max="1555" width="3.85546875" style="10" customWidth="1"/>
    <col min="1556" max="1556" width="4.140625" style="10" customWidth="1"/>
    <col min="1557" max="1557" width="3.85546875" style="10" customWidth="1"/>
    <col min="1558" max="1558" width="4.85546875" style="10" customWidth="1"/>
    <col min="1559" max="1559" width="5" style="10" customWidth="1"/>
    <col min="1560" max="1560" width="4.7109375" style="10" customWidth="1"/>
    <col min="1561" max="1584" width="3.85546875" style="10" customWidth="1"/>
    <col min="1585" max="1585" width="5.140625" style="10" customWidth="1"/>
    <col min="1586" max="1586" width="4.5703125" style="10" customWidth="1"/>
    <col min="1587" max="1592" width="3.85546875" style="10" customWidth="1"/>
    <col min="1593" max="1593" width="8.28515625" style="10" customWidth="1"/>
    <col min="1594" max="1794" width="9.140625" style="10"/>
    <col min="1795" max="1795" width="27.7109375" style="10" customWidth="1"/>
    <col min="1796" max="1796" width="9.140625" style="10"/>
    <col min="1797" max="1811" width="3.85546875" style="10" customWidth="1"/>
    <col min="1812" max="1812" width="4.140625" style="10" customWidth="1"/>
    <col min="1813" max="1813" width="3.85546875" style="10" customWidth="1"/>
    <col min="1814" max="1814" width="4.85546875" style="10" customWidth="1"/>
    <col min="1815" max="1815" width="5" style="10" customWidth="1"/>
    <col min="1816" max="1816" width="4.7109375" style="10" customWidth="1"/>
    <col min="1817" max="1840" width="3.85546875" style="10" customWidth="1"/>
    <col min="1841" max="1841" width="5.140625" style="10" customWidth="1"/>
    <col min="1842" max="1842" width="4.5703125" style="10" customWidth="1"/>
    <col min="1843" max="1848" width="3.85546875" style="10" customWidth="1"/>
    <col min="1849" max="1849" width="8.28515625" style="10" customWidth="1"/>
    <col min="1850" max="2050" width="9.140625" style="10"/>
    <col min="2051" max="2051" width="27.7109375" style="10" customWidth="1"/>
    <col min="2052" max="2052" width="9.140625" style="10"/>
    <col min="2053" max="2067" width="3.85546875" style="10" customWidth="1"/>
    <col min="2068" max="2068" width="4.140625" style="10" customWidth="1"/>
    <col min="2069" max="2069" width="3.85546875" style="10" customWidth="1"/>
    <col min="2070" max="2070" width="4.85546875" style="10" customWidth="1"/>
    <col min="2071" max="2071" width="5" style="10" customWidth="1"/>
    <col min="2072" max="2072" width="4.7109375" style="10" customWidth="1"/>
    <col min="2073" max="2096" width="3.85546875" style="10" customWidth="1"/>
    <col min="2097" max="2097" width="5.140625" style="10" customWidth="1"/>
    <col min="2098" max="2098" width="4.5703125" style="10" customWidth="1"/>
    <col min="2099" max="2104" width="3.85546875" style="10" customWidth="1"/>
    <col min="2105" max="2105" width="8.28515625" style="10" customWidth="1"/>
    <col min="2106" max="2306" width="9.140625" style="10"/>
    <col min="2307" max="2307" width="27.7109375" style="10" customWidth="1"/>
    <col min="2308" max="2308" width="9.140625" style="10"/>
    <col min="2309" max="2323" width="3.85546875" style="10" customWidth="1"/>
    <col min="2324" max="2324" width="4.140625" style="10" customWidth="1"/>
    <col min="2325" max="2325" width="3.85546875" style="10" customWidth="1"/>
    <col min="2326" max="2326" width="4.85546875" style="10" customWidth="1"/>
    <col min="2327" max="2327" width="5" style="10" customWidth="1"/>
    <col min="2328" max="2328" width="4.7109375" style="10" customWidth="1"/>
    <col min="2329" max="2352" width="3.85546875" style="10" customWidth="1"/>
    <col min="2353" max="2353" width="5.140625" style="10" customWidth="1"/>
    <col min="2354" max="2354" width="4.5703125" style="10" customWidth="1"/>
    <col min="2355" max="2360" width="3.85546875" style="10" customWidth="1"/>
    <col min="2361" max="2361" width="8.28515625" style="10" customWidth="1"/>
    <col min="2362" max="2562" width="9.140625" style="10"/>
    <col min="2563" max="2563" width="27.7109375" style="10" customWidth="1"/>
    <col min="2564" max="2564" width="9.140625" style="10"/>
    <col min="2565" max="2579" width="3.85546875" style="10" customWidth="1"/>
    <col min="2580" max="2580" width="4.140625" style="10" customWidth="1"/>
    <col min="2581" max="2581" width="3.85546875" style="10" customWidth="1"/>
    <col min="2582" max="2582" width="4.85546875" style="10" customWidth="1"/>
    <col min="2583" max="2583" width="5" style="10" customWidth="1"/>
    <col min="2584" max="2584" width="4.7109375" style="10" customWidth="1"/>
    <col min="2585" max="2608" width="3.85546875" style="10" customWidth="1"/>
    <col min="2609" max="2609" width="5.140625" style="10" customWidth="1"/>
    <col min="2610" max="2610" width="4.5703125" style="10" customWidth="1"/>
    <col min="2611" max="2616" width="3.85546875" style="10" customWidth="1"/>
    <col min="2617" max="2617" width="8.28515625" style="10" customWidth="1"/>
    <col min="2618" max="2818" width="9.140625" style="10"/>
    <col min="2819" max="2819" width="27.7109375" style="10" customWidth="1"/>
    <col min="2820" max="2820" width="9.140625" style="10"/>
    <col min="2821" max="2835" width="3.85546875" style="10" customWidth="1"/>
    <col min="2836" max="2836" width="4.140625" style="10" customWidth="1"/>
    <col min="2837" max="2837" width="3.85546875" style="10" customWidth="1"/>
    <col min="2838" max="2838" width="4.85546875" style="10" customWidth="1"/>
    <col min="2839" max="2839" width="5" style="10" customWidth="1"/>
    <col min="2840" max="2840" width="4.7109375" style="10" customWidth="1"/>
    <col min="2841" max="2864" width="3.85546875" style="10" customWidth="1"/>
    <col min="2865" max="2865" width="5.140625" style="10" customWidth="1"/>
    <col min="2866" max="2866" width="4.5703125" style="10" customWidth="1"/>
    <col min="2867" max="2872" width="3.85546875" style="10" customWidth="1"/>
    <col min="2873" max="2873" width="8.28515625" style="10" customWidth="1"/>
    <col min="2874" max="3074" width="9.140625" style="10"/>
    <col min="3075" max="3075" width="27.7109375" style="10" customWidth="1"/>
    <col min="3076" max="3076" width="9.140625" style="10"/>
    <col min="3077" max="3091" width="3.85546875" style="10" customWidth="1"/>
    <col min="3092" max="3092" width="4.140625" style="10" customWidth="1"/>
    <col min="3093" max="3093" width="3.85546875" style="10" customWidth="1"/>
    <col min="3094" max="3094" width="4.85546875" style="10" customWidth="1"/>
    <col min="3095" max="3095" width="5" style="10" customWidth="1"/>
    <col min="3096" max="3096" width="4.7109375" style="10" customWidth="1"/>
    <col min="3097" max="3120" width="3.85546875" style="10" customWidth="1"/>
    <col min="3121" max="3121" width="5.140625" style="10" customWidth="1"/>
    <col min="3122" max="3122" width="4.5703125" style="10" customWidth="1"/>
    <col min="3123" max="3128" width="3.85546875" style="10" customWidth="1"/>
    <col min="3129" max="3129" width="8.28515625" style="10" customWidth="1"/>
    <col min="3130" max="3330" width="9.140625" style="10"/>
    <col min="3331" max="3331" width="27.7109375" style="10" customWidth="1"/>
    <col min="3332" max="3332" width="9.140625" style="10"/>
    <col min="3333" max="3347" width="3.85546875" style="10" customWidth="1"/>
    <col min="3348" max="3348" width="4.140625" style="10" customWidth="1"/>
    <col min="3349" max="3349" width="3.85546875" style="10" customWidth="1"/>
    <col min="3350" max="3350" width="4.85546875" style="10" customWidth="1"/>
    <col min="3351" max="3351" width="5" style="10" customWidth="1"/>
    <col min="3352" max="3352" width="4.7109375" style="10" customWidth="1"/>
    <col min="3353" max="3376" width="3.85546875" style="10" customWidth="1"/>
    <col min="3377" max="3377" width="5.140625" style="10" customWidth="1"/>
    <col min="3378" max="3378" width="4.5703125" style="10" customWidth="1"/>
    <col min="3379" max="3384" width="3.85546875" style="10" customWidth="1"/>
    <col min="3385" max="3385" width="8.28515625" style="10" customWidth="1"/>
    <col min="3386" max="3586" width="9.140625" style="10"/>
    <col min="3587" max="3587" width="27.7109375" style="10" customWidth="1"/>
    <col min="3588" max="3588" width="9.140625" style="10"/>
    <col min="3589" max="3603" width="3.85546875" style="10" customWidth="1"/>
    <col min="3604" max="3604" width="4.140625" style="10" customWidth="1"/>
    <col min="3605" max="3605" width="3.85546875" style="10" customWidth="1"/>
    <col min="3606" max="3606" width="4.85546875" style="10" customWidth="1"/>
    <col min="3607" max="3607" width="5" style="10" customWidth="1"/>
    <col min="3608" max="3608" width="4.7109375" style="10" customWidth="1"/>
    <col min="3609" max="3632" width="3.85546875" style="10" customWidth="1"/>
    <col min="3633" max="3633" width="5.140625" style="10" customWidth="1"/>
    <col min="3634" max="3634" width="4.5703125" style="10" customWidth="1"/>
    <col min="3635" max="3640" width="3.85546875" style="10" customWidth="1"/>
    <col min="3641" max="3641" width="8.28515625" style="10" customWidth="1"/>
    <col min="3642" max="3842" width="9.140625" style="10"/>
    <col min="3843" max="3843" width="27.7109375" style="10" customWidth="1"/>
    <col min="3844" max="3844" width="9.140625" style="10"/>
    <col min="3845" max="3859" width="3.85546875" style="10" customWidth="1"/>
    <col min="3860" max="3860" width="4.140625" style="10" customWidth="1"/>
    <col min="3861" max="3861" width="3.85546875" style="10" customWidth="1"/>
    <col min="3862" max="3862" width="4.85546875" style="10" customWidth="1"/>
    <col min="3863" max="3863" width="5" style="10" customWidth="1"/>
    <col min="3864" max="3864" width="4.7109375" style="10" customWidth="1"/>
    <col min="3865" max="3888" width="3.85546875" style="10" customWidth="1"/>
    <col min="3889" max="3889" width="5.140625" style="10" customWidth="1"/>
    <col min="3890" max="3890" width="4.5703125" style="10" customWidth="1"/>
    <col min="3891" max="3896" width="3.85546875" style="10" customWidth="1"/>
    <col min="3897" max="3897" width="8.28515625" style="10" customWidth="1"/>
    <col min="3898" max="4098" width="9.140625" style="10"/>
    <col min="4099" max="4099" width="27.7109375" style="10" customWidth="1"/>
    <col min="4100" max="4100" width="9.140625" style="10"/>
    <col min="4101" max="4115" width="3.85546875" style="10" customWidth="1"/>
    <col min="4116" max="4116" width="4.140625" style="10" customWidth="1"/>
    <col min="4117" max="4117" width="3.85546875" style="10" customWidth="1"/>
    <col min="4118" max="4118" width="4.85546875" style="10" customWidth="1"/>
    <col min="4119" max="4119" width="5" style="10" customWidth="1"/>
    <col min="4120" max="4120" width="4.7109375" style="10" customWidth="1"/>
    <col min="4121" max="4144" width="3.85546875" style="10" customWidth="1"/>
    <col min="4145" max="4145" width="5.140625" style="10" customWidth="1"/>
    <col min="4146" max="4146" width="4.5703125" style="10" customWidth="1"/>
    <col min="4147" max="4152" width="3.85546875" style="10" customWidth="1"/>
    <col min="4153" max="4153" width="8.28515625" style="10" customWidth="1"/>
    <col min="4154" max="4354" width="9.140625" style="10"/>
    <col min="4355" max="4355" width="27.7109375" style="10" customWidth="1"/>
    <col min="4356" max="4356" width="9.140625" style="10"/>
    <col min="4357" max="4371" width="3.85546875" style="10" customWidth="1"/>
    <col min="4372" max="4372" width="4.140625" style="10" customWidth="1"/>
    <col min="4373" max="4373" width="3.85546875" style="10" customWidth="1"/>
    <col min="4374" max="4374" width="4.85546875" style="10" customWidth="1"/>
    <col min="4375" max="4375" width="5" style="10" customWidth="1"/>
    <col min="4376" max="4376" width="4.7109375" style="10" customWidth="1"/>
    <col min="4377" max="4400" width="3.85546875" style="10" customWidth="1"/>
    <col min="4401" max="4401" width="5.140625" style="10" customWidth="1"/>
    <col min="4402" max="4402" width="4.5703125" style="10" customWidth="1"/>
    <col min="4403" max="4408" width="3.85546875" style="10" customWidth="1"/>
    <col min="4409" max="4409" width="8.28515625" style="10" customWidth="1"/>
    <col min="4410" max="4610" width="9.140625" style="10"/>
    <col min="4611" max="4611" width="27.7109375" style="10" customWidth="1"/>
    <col min="4612" max="4612" width="9.140625" style="10"/>
    <col min="4613" max="4627" width="3.85546875" style="10" customWidth="1"/>
    <col min="4628" max="4628" width="4.140625" style="10" customWidth="1"/>
    <col min="4629" max="4629" width="3.85546875" style="10" customWidth="1"/>
    <col min="4630" max="4630" width="4.85546875" style="10" customWidth="1"/>
    <col min="4631" max="4631" width="5" style="10" customWidth="1"/>
    <col min="4632" max="4632" width="4.7109375" style="10" customWidth="1"/>
    <col min="4633" max="4656" width="3.85546875" style="10" customWidth="1"/>
    <col min="4657" max="4657" width="5.140625" style="10" customWidth="1"/>
    <col min="4658" max="4658" width="4.5703125" style="10" customWidth="1"/>
    <col min="4659" max="4664" width="3.85546875" style="10" customWidth="1"/>
    <col min="4665" max="4665" width="8.28515625" style="10" customWidth="1"/>
    <col min="4666" max="4866" width="9.140625" style="10"/>
    <col min="4867" max="4867" width="27.7109375" style="10" customWidth="1"/>
    <col min="4868" max="4868" width="9.140625" style="10"/>
    <col min="4869" max="4883" width="3.85546875" style="10" customWidth="1"/>
    <col min="4884" max="4884" width="4.140625" style="10" customWidth="1"/>
    <col min="4885" max="4885" width="3.85546875" style="10" customWidth="1"/>
    <col min="4886" max="4886" width="4.85546875" style="10" customWidth="1"/>
    <col min="4887" max="4887" width="5" style="10" customWidth="1"/>
    <col min="4888" max="4888" width="4.7109375" style="10" customWidth="1"/>
    <col min="4889" max="4912" width="3.85546875" style="10" customWidth="1"/>
    <col min="4913" max="4913" width="5.140625" style="10" customWidth="1"/>
    <col min="4914" max="4914" width="4.5703125" style="10" customWidth="1"/>
    <col min="4915" max="4920" width="3.85546875" style="10" customWidth="1"/>
    <col min="4921" max="4921" width="8.28515625" style="10" customWidth="1"/>
    <col min="4922" max="5122" width="9.140625" style="10"/>
    <col min="5123" max="5123" width="27.7109375" style="10" customWidth="1"/>
    <col min="5124" max="5124" width="9.140625" style="10"/>
    <col min="5125" max="5139" width="3.85546875" style="10" customWidth="1"/>
    <col min="5140" max="5140" width="4.140625" style="10" customWidth="1"/>
    <col min="5141" max="5141" width="3.85546875" style="10" customWidth="1"/>
    <col min="5142" max="5142" width="4.85546875" style="10" customWidth="1"/>
    <col min="5143" max="5143" width="5" style="10" customWidth="1"/>
    <col min="5144" max="5144" width="4.7109375" style="10" customWidth="1"/>
    <col min="5145" max="5168" width="3.85546875" style="10" customWidth="1"/>
    <col min="5169" max="5169" width="5.140625" style="10" customWidth="1"/>
    <col min="5170" max="5170" width="4.5703125" style="10" customWidth="1"/>
    <col min="5171" max="5176" width="3.85546875" style="10" customWidth="1"/>
    <col min="5177" max="5177" width="8.28515625" style="10" customWidth="1"/>
    <col min="5178" max="5378" width="9.140625" style="10"/>
    <col min="5379" max="5379" width="27.7109375" style="10" customWidth="1"/>
    <col min="5380" max="5380" width="9.140625" style="10"/>
    <col min="5381" max="5395" width="3.85546875" style="10" customWidth="1"/>
    <col min="5396" max="5396" width="4.140625" style="10" customWidth="1"/>
    <col min="5397" max="5397" width="3.85546875" style="10" customWidth="1"/>
    <col min="5398" max="5398" width="4.85546875" style="10" customWidth="1"/>
    <col min="5399" max="5399" width="5" style="10" customWidth="1"/>
    <col min="5400" max="5400" width="4.7109375" style="10" customWidth="1"/>
    <col min="5401" max="5424" width="3.85546875" style="10" customWidth="1"/>
    <col min="5425" max="5425" width="5.140625" style="10" customWidth="1"/>
    <col min="5426" max="5426" width="4.5703125" style="10" customWidth="1"/>
    <col min="5427" max="5432" width="3.85546875" style="10" customWidth="1"/>
    <col min="5433" max="5433" width="8.28515625" style="10" customWidth="1"/>
    <col min="5434" max="5634" width="9.140625" style="10"/>
    <col min="5635" max="5635" width="27.7109375" style="10" customWidth="1"/>
    <col min="5636" max="5636" width="9.140625" style="10"/>
    <col min="5637" max="5651" width="3.85546875" style="10" customWidth="1"/>
    <col min="5652" max="5652" width="4.140625" style="10" customWidth="1"/>
    <col min="5653" max="5653" width="3.85546875" style="10" customWidth="1"/>
    <col min="5654" max="5654" width="4.85546875" style="10" customWidth="1"/>
    <col min="5655" max="5655" width="5" style="10" customWidth="1"/>
    <col min="5656" max="5656" width="4.7109375" style="10" customWidth="1"/>
    <col min="5657" max="5680" width="3.85546875" style="10" customWidth="1"/>
    <col min="5681" max="5681" width="5.140625" style="10" customWidth="1"/>
    <col min="5682" max="5682" width="4.5703125" style="10" customWidth="1"/>
    <col min="5683" max="5688" width="3.85546875" style="10" customWidth="1"/>
    <col min="5689" max="5689" width="8.28515625" style="10" customWidth="1"/>
    <col min="5690" max="5890" width="9.140625" style="10"/>
    <col min="5891" max="5891" width="27.7109375" style="10" customWidth="1"/>
    <col min="5892" max="5892" width="9.140625" style="10"/>
    <col min="5893" max="5907" width="3.85546875" style="10" customWidth="1"/>
    <col min="5908" max="5908" width="4.140625" style="10" customWidth="1"/>
    <col min="5909" max="5909" width="3.85546875" style="10" customWidth="1"/>
    <col min="5910" max="5910" width="4.85546875" style="10" customWidth="1"/>
    <col min="5911" max="5911" width="5" style="10" customWidth="1"/>
    <col min="5912" max="5912" width="4.7109375" style="10" customWidth="1"/>
    <col min="5913" max="5936" width="3.85546875" style="10" customWidth="1"/>
    <col min="5937" max="5937" width="5.140625" style="10" customWidth="1"/>
    <col min="5938" max="5938" width="4.5703125" style="10" customWidth="1"/>
    <col min="5939" max="5944" width="3.85546875" style="10" customWidth="1"/>
    <col min="5945" max="5945" width="8.28515625" style="10" customWidth="1"/>
    <col min="5946" max="6146" width="9.140625" style="10"/>
    <col min="6147" max="6147" width="27.7109375" style="10" customWidth="1"/>
    <col min="6148" max="6148" width="9.140625" style="10"/>
    <col min="6149" max="6163" width="3.85546875" style="10" customWidth="1"/>
    <col min="6164" max="6164" width="4.140625" style="10" customWidth="1"/>
    <col min="6165" max="6165" width="3.85546875" style="10" customWidth="1"/>
    <col min="6166" max="6166" width="4.85546875" style="10" customWidth="1"/>
    <col min="6167" max="6167" width="5" style="10" customWidth="1"/>
    <col min="6168" max="6168" width="4.7109375" style="10" customWidth="1"/>
    <col min="6169" max="6192" width="3.85546875" style="10" customWidth="1"/>
    <col min="6193" max="6193" width="5.140625" style="10" customWidth="1"/>
    <col min="6194" max="6194" width="4.5703125" style="10" customWidth="1"/>
    <col min="6195" max="6200" width="3.85546875" style="10" customWidth="1"/>
    <col min="6201" max="6201" width="8.28515625" style="10" customWidth="1"/>
    <col min="6202" max="6402" width="9.140625" style="10"/>
    <col min="6403" max="6403" width="27.7109375" style="10" customWidth="1"/>
    <col min="6404" max="6404" width="9.140625" style="10"/>
    <col min="6405" max="6419" width="3.85546875" style="10" customWidth="1"/>
    <col min="6420" max="6420" width="4.140625" style="10" customWidth="1"/>
    <col min="6421" max="6421" width="3.85546875" style="10" customWidth="1"/>
    <col min="6422" max="6422" width="4.85546875" style="10" customWidth="1"/>
    <col min="6423" max="6423" width="5" style="10" customWidth="1"/>
    <col min="6424" max="6424" width="4.7109375" style="10" customWidth="1"/>
    <col min="6425" max="6448" width="3.85546875" style="10" customWidth="1"/>
    <col min="6449" max="6449" width="5.140625" style="10" customWidth="1"/>
    <col min="6450" max="6450" width="4.5703125" style="10" customWidth="1"/>
    <col min="6451" max="6456" width="3.85546875" style="10" customWidth="1"/>
    <col min="6457" max="6457" width="8.28515625" style="10" customWidth="1"/>
    <col min="6458" max="6658" width="9.140625" style="10"/>
    <col min="6659" max="6659" width="27.7109375" style="10" customWidth="1"/>
    <col min="6660" max="6660" width="9.140625" style="10"/>
    <col min="6661" max="6675" width="3.85546875" style="10" customWidth="1"/>
    <col min="6676" max="6676" width="4.140625" style="10" customWidth="1"/>
    <col min="6677" max="6677" width="3.85546875" style="10" customWidth="1"/>
    <col min="6678" max="6678" width="4.85546875" style="10" customWidth="1"/>
    <col min="6679" max="6679" width="5" style="10" customWidth="1"/>
    <col min="6680" max="6680" width="4.7109375" style="10" customWidth="1"/>
    <col min="6681" max="6704" width="3.85546875" style="10" customWidth="1"/>
    <col min="6705" max="6705" width="5.140625" style="10" customWidth="1"/>
    <col min="6706" max="6706" width="4.5703125" style="10" customWidth="1"/>
    <col min="6707" max="6712" width="3.85546875" style="10" customWidth="1"/>
    <col min="6713" max="6713" width="8.28515625" style="10" customWidth="1"/>
    <col min="6714" max="6914" width="9.140625" style="10"/>
    <col min="6915" max="6915" width="27.7109375" style="10" customWidth="1"/>
    <col min="6916" max="6916" width="9.140625" style="10"/>
    <col min="6917" max="6931" width="3.85546875" style="10" customWidth="1"/>
    <col min="6932" max="6932" width="4.140625" style="10" customWidth="1"/>
    <col min="6933" max="6933" width="3.85546875" style="10" customWidth="1"/>
    <col min="6934" max="6934" width="4.85546875" style="10" customWidth="1"/>
    <col min="6935" max="6935" width="5" style="10" customWidth="1"/>
    <col min="6936" max="6936" width="4.7109375" style="10" customWidth="1"/>
    <col min="6937" max="6960" width="3.85546875" style="10" customWidth="1"/>
    <col min="6961" max="6961" width="5.140625" style="10" customWidth="1"/>
    <col min="6962" max="6962" width="4.5703125" style="10" customWidth="1"/>
    <col min="6963" max="6968" width="3.85546875" style="10" customWidth="1"/>
    <col min="6969" max="6969" width="8.28515625" style="10" customWidth="1"/>
    <col min="6970" max="7170" width="9.140625" style="10"/>
    <col min="7171" max="7171" width="27.7109375" style="10" customWidth="1"/>
    <col min="7172" max="7172" width="9.140625" style="10"/>
    <col min="7173" max="7187" width="3.85546875" style="10" customWidth="1"/>
    <col min="7188" max="7188" width="4.140625" style="10" customWidth="1"/>
    <col min="7189" max="7189" width="3.85546875" style="10" customWidth="1"/>
    <col min="7190" max="7190" width="4.85546875" style="10" customWidth="1"/>
    <col min="7191" max="7191" width="5" style="10" customWidth="1"/>
    <col min="7192" max="7192" width="4.7109375" style="10" customWidth="1"/>
    <col min="7193" max="7216" width="3.85546875" style="10" customWidth="1"/>
    <col min="7217" max="7217" width="5.140625" style="10" customWidth="1"/>
    <col min="7218" max="7218" width="4.5703125" style="10" customWidth="1"/>
    <col min="7219" max="7224" width="3.85546875" style="10" customWidth="1"/>
    <col min="7225" max="7225" width="8.28515625" style="10" customWidth="1"/>
    <col min="7226" max="7426" width="9.140625" style="10"/>
    <col min="7427" max="7427" width="27.7109375" style="10" customWidth="1"/>
    <col min="7428" max="7428" width="9.140625" style="10"/>
    <col min="7429" max="7443" width="3.85546875" style="10" customWidth="1"/>
    <col min="7444" max="7444" width="4.140625" style="10" customWidth="1"/>
    <col min="7445" max="7445" width="3.85546875" style="10" customWidth="1"/>
    <col min="7446" max="7446" width="4.85546875" style="10" customWidth="1"/>
    <col min="7447" max="7447" width="5" style="10" customWidth="1"/>
    <col min="7448" max="7448" width="4.7109375" style="10" customWidth="1"/>
    <col min="7449" max="7472" width="3.85546875" style="10" customWidth="1"/>
    <col min="7473" max="7473" width="5.140625" style="10" customWidth="1"/>
    <col min="7474" max="7474" width="4.5703125" style="10" customWidth="1"/>
    <col min="7475" max="7480" width="3.85546875" style="10" customWidth="1"/>
    <col min="7481" max="7481" width="8.28515625" style="10" customWidth="1"/>
    <col min="7482" max="7682" width="9.140625" style="10"/>
    <col min="7683" max="7683" width="27.7109375" style="10" customWidth="1"/>
    <col min="7684" max="7684" width="9.140625" style="10"/>
    <col min="7685" max="7699" width="3.85546875" style="10" customWidth="1"/>
    <col min="7700" max="7700" width="4.140625" style="10" customWidth="1"/>
    <col min="7701" max="7701" width="3.85546875" style="10" customWidth="1"/>
    <col min="7702" max="7702" width="4.85546875" style="10" customWidth="1"/>
    <col min="7703" max="7703" width="5" style="10" customWidth="1"/>
    <col min="7704" max="7704" width="4.7109375" style="10" customWidth="1"/>
    <col min="7705" max="7728" width="3.85546875" style="10" customWidth="1"/>
    <col min="7729" max="7729" width="5.140625" style="10" customWidth="1"/>
    <col min="7730" max="7730" width="4.5703125" style="10" customWidth="1"/>
    <col min="7731" max="7736" width="3.85546875" style="10" customWidth="1"/>
    <col min="7737" max="7737" width="8.28515625" style="10" customWidth="1"/>
    <col min="7738" max="7938" width="9.140625" style="10"/>
    <col min="7939" max="7939" width="27.7109375" style="10" customWidth="1"/>
    <col min="7940" max="7940" width="9.140625" style="10"/>
    <col min="7941" max="7955" width="3.85546875" style="10" customWidth="1"/>
    <col min="7956" max="7956" width="4.140625" style="10" customWidth="1"/>
    <col min="7957" max="7957" width="3.85546875" style="10" customWidth="1"/>
    <col min="7958" max="7958" width="4.85546875" style="10" customWidth="1"/>
    <col min="7959" max="7959" width="5" style="10" customWidth="1"/>
    <col min="7960" max="7960" width="4.7109375" style="10" customWidth="1"/>
    <col min="7961" max="7984" width="3.85546875" style="10" customWidth="1"/>
    <col min="7985" max="7985" width="5.140625" style="10" customWidth="1"/>
    <col min="7986" max="7986" width="4.5703125" style="10" customWidth="1"/>
    <col min="7987" max="7992" width="3.85546875" style="10" customWidth="1"/>
    <col min="7993" max="7993" width="8.28515625" style="10" customWidth="1"/>
    <col min="7994" max="8194" width="9.140625" style="10"/>
    <col min="8195" max="8195" width="27.7109375" style="10" customWidth="1"/>
    <col min="8196" max="8196" width="9.140625" style="10"/>
    <col min="8197" max="8211" width="3.85546875" style="10" customWidth="1"/>
    <col min="8212" max="8212" width="4.140625" style="10" customWidth="1"/>
    <col min="8213" max="8213" width="3.85546875" style="10" customWidth="1"/>
    <col min="8214" max="8214" width="4.85546875" style="10" customWidth="1"/>
    <col min="8215" max="8215" width="5" style="10" customWidth="1"/>
    <col min="8216" max="8216" width="4.7109375" style="10" customWidth="1"/>
    <col min="8217" max="8240" width="3.85546875" style="10" customWidth="1"/>
    <col min="8241" max="8241" width="5.140625" style="10" customWidth="1"/>
    <col min="8242" max="8242" width="4.5703125" style="10" customWidth="1"/>
    <col min="8243" max="8248" width="3.85546875" style="10" customWidth="1"/>
    <col min="8249" max="8249" width="8.28515625" style="10" customWidth="1"/>
    <col min="8250" max="8450" width="9.140625" style="10"/>
    <col min="8451" max="8451" width="27.7109375" style="10" customWidth="1"/>
    <col min="8452" max="8452" width="9.140625" style="10"/>
    <col min="8453" max="8467" width="3.85546875" style="10" customWidth="1"/>
    <col min="8468" max="8468" width="4.140625" style="10" customWidth="1"/>
    <col min="8469" max="8469" width="3.85546875" style="10" customWidth="1"/>
    <col min="8470" max="8470" width="4.85546875" style="10" customWidth="1"/>
    <col min="8471" max="8471" width="5" style="10" customWidth="1"/>
    <col min="8472" max="8472" width="4.7109375" style="10" customWidth="1"/>
    <col min="8473" max="8496" width="3.85546875" style="10" customWidth="1"/>
    <col min="8497" max="8497" width="5.140625" style="10" customWidth="1"/>
    <col min="8498" max="8498" width="4.5703125" style="10" customWidth="1"/>
    <col min="8499" max="8504" width="3.85546875" style="10" customWidth="1"/>
    <col min="8505" max="8505" width="8.28515625" style="10" customWidth="1"/>
    <col min="8506" max="8706" width="9.140625" style="10"/>
    <col min="8707" max="8707" width="27.7109375" style="10" customWidth="1"/>
    <col min="8708" max="8708" width="9.140625" style="10"/>
    <col min="8709" max="8723" width="3.85546875" style="10" customWidth="1"/>
    <col min="8724" max="8724" width="4.140625" style="10" customWidth="1"/>
    <col min="8725" max="8725" width="3.85546875" style="10" customWidth="1"/>
    <col min="8726" max="8726" width="4.85546875" style="10" customWidth="1"/>
    <col min="8727" max="8727" width="5" style="10" customWidth="1"/>
    <col min="8728" max="8728" width="4.7109375" style="10" customWidth="1"/>
    <col min="8729" max="8752" width="3.85546875" style="10" customWidth="1"/>
    <col min="8753" max="8753" width="5.140625" style="10" customWidth="1"/>
    <col min="8754" max="8754" width="4.5703125" style="10" customWidth="1"/>
    <col min="8755" max="8760" width="3.85546875" style="10" customWidth="1"/>
    <col min="8761" max="8761" width="8.28515625" style="10" customWidth="1"/>
    <col min="8762" max="8962" width="9.140625" style="10"/>
    <col min="8963" max="8963" width="27.7109375" style="10" customWidth="1"/>
    <col min="8964" max="8964" width="9.140625" style="10"/>
    <col min="8965" max="8979" width="3.85546875" style="10" customWidth="1"/>
    <col min="8980" max="8980" width="4.140625" style="10" customWidth="1"/>
    <col min="8981" max="8981" width="3.85546875" style="10" customWidth="1"/>
    <col min="8982" max="8982" width="4.85546875" style="10" customWidth="1"/>
    <col min="8983" max="8983" width="5" style="10" customWidth="1"/>
    <col min="8984" max="8984" width="4.7109375" style="10" customWidth="1"/>
    <col min="8985" max="9008" width="3.85546875" style="10" customWidth="1"/>
    <col min="9009" max="9009" width="5.140625" style="10" customWidth="1"/>
    <col min="9010" max="9010" width="4.5703125" style="10" customWidth="1"/>
    <col min="9011" max="9016" width="3.85546875" style="10" customWidth="1"/>
    <col min="9017" max="9017" width="8.28515625" style="10" customWidth="1"/>
    <col min="9018" max="9218" width="9.140625" style="10"/>
    <col min="9219" max="9219" width="27.7109375" style="10" customWidth="1"/>
    <col min="9220" max="9220" width="9.140625" style="10"/>
    <col min="9221" max="9235" width="3.85546875" style="10" customWidth="1"/>
    <col min="9236" max="9236" width="4.140625" style="10" customWidth="1"/>
    <col min="9237" max="9237" width="3.85546875" style="10" customWidth="1"/>
    <col min="9238" max="9238" width="4.85546875" style="10" customWidth="1"/>
    <col min="9239" max="9239" width="5" style="10" customWidth="1"/>
    <col min="9240" max="9240" width="4.7109375" style="10" customWidth="1"/>
    <col min="9241" max="9264" width="3.85546875" style="10" customWidth="1"/>
    <col min="9265" max="9265" width="5.140625" style="10" customWidth="1"/>
    <col min="9266" max="9266" width="4.5703125" style="10" customWidth="1"/>
    <col min="9267" max="9272" width="3.85546875" style="10" customWidth="1"/>
    <col min="9273" max="9273" width="8.28515625" style="10" customWidth="1"/>
    <col min="9274" max="9474" width="9.140625" style="10"/>
    <col min="9475" max="9475" width="27.7109375" style="10" customWidth="1"/>
    <col min="9476" max="9476" width="9.140625" style="10"/>
    <col min="9477" max="9491" width="3.85546875" style="10" customWidth="1"/>
    <col min="9492" max="9492" width="4.140625" style="10" customWidth="1"/>
    <col min="9493" max="9493" width="3.85546875" style="10" customWidth="1"/>
    <col min="9494" max="9494" width="4.85546875" style="10" customWidth="1"/>
    <col min="9495" max="9495" width="5" style="10" customWidth="1"/>
    <col min="9496" max="9496" width="4.7109375" style="10" customWidth="1"/>
    <col min="9497" max="9520" width="3.85546875" style="10" customWidth="1"/>
    <col min="9521" max="9521" width="5.140625" style="10" customWidth="1"/>
    <col min="9522" max="9522" width="4.5703125" style="10" customWidth="1"/>
    <col min="9523" max="9528" width="3.85546875" style="10" customWidth="1"/>
    <col min="9529" max="9529" width="8.28515625" style="10" customWidth="1"/>
    <col min="9530" max="9730" width="9.140625" style="10"/>
    <col min="9731" max="9731" width="27.7109375" style="10" customWidth="1"/>
    <col min="9732" max="9732" width="9.140625" style="10"/>
    <col min="9733" max="9747" width="3.85546875" style="10" customWidth="1"/>
    <col min="9748" max="9748" width="4.140625" style="10" customWidth="1"/>
    <col min="9749" max="9749" width="3.85546875" style="10" customWidth="1"/>
    <col min="9750" max="9750" width="4.85546875" style="10" customWidth="1"/>
    <col min="9751" max="9751" width="5" style="10" customWidth="1"/>
    <col min="9752" max="9752" width="4.7109375" style="10" customWidth="1"/>
    <col min="9753" max="9776" width="3.85546875" style="10" customWidth="1"/>
    <col min="9777" max="9777" width="5.140625" style="10" customWidth="1"/>
    <col min="9778" max="9778" width="4.5703125" style="10" customWidth="1"/>
    <col min="9779" max="9784" width="3.85546875" style="10" customWidth="1"/>
    <col min="9785" max="9785" width="8.28515625" style="10" customWidth="1"/>
    <col min="9786" max="9986" width="9.140625" style="10"/>
    <col min="9987" max="9987" width="27.7109375" style="10" customWidth="1"/>
    <col min="9988" max="9988" width="9.140625" style="10"/>
    <col min="9989" max="10003" width="3.85546875" style="10" customWidth="1"/>
    <col min="10004" max="10004" width="4.140625" style="10" customWidth="1"/>
    <col min="10005" max="10005" width="3.85546875" style="10" customWidth="1"/>
    <col min="10006" max="10006" width="4.85546875" style="10" customWidth="1"/>
    <col min="10007" max="10007" width="5" style="10" customWidth="1"/>
    <col min="10008" max="10008" width="4.7109375" style="10" customWidth="1"/>
    <col min="10009" max="10032" width="3.85546875" style="10" customWidth="1"/>
    <col min="10033" max="10033" width="5.140625" style="10" customWidth="1"/>
    <col min="10034" max="10034" width="4.5703125" style="10" customWidth="1"/>
    <col min="10035" max="10040" width="3.85546875" style="10" customWidth="1"/>
    <col min="10041" max="10041" width="8.28515625" style="10" customWidth="1"/>
    <col min="10042" max="10242" width="9.140625" style="10"/>
    <col min="10243" max="10243" width="27.7109375" style="10" customWidth="1"/>
    <col min="10244" max="10244" width="9.140625" style="10"/>
    <col min="10245" max="10259" width="3.85546875" style="10" customWidth="1"/>
    <col min="10260" max="10260" width="4.140625" style="10" customWidth="1"/>
    <col min="10261" max="10261" width="3.85546875" style="10" customWidth="1"/>
    <col min="10262" max="10262" width="4.85546875" style="10" customWidth="1"/>
    <col min="10263" max="10263" width="5" style="10" customWidth="1"/>
    <col min="10264" max="10264" width="4.7109375" style="10" customWidth="1"/>
    <col min="10265" max="10288" width="3.85546875" style="10" customWidth="1"/>
    <col min="10289" max="10289" width="5.140625" style="10" customWidth="1"/>
    <col min="10290" max="10290" width="4.5703125" style="10" customWidth="1"/>
    <col min="10291" max="10296" width="3.85546875" style="10" customWidth="1"/>
    <col min="10297" max="10297" width="8.28515625" style="10" customWidth="1"/>
    <col min="10298" max="10498" width="9.140625" style="10"/>
    <col min="10499" max="10499" width="27.7109375" style="10" customWidth="1"/>
    <col min="10500" max="10500" width="9.140625" style="10"/>
    <col min="10501" max="10515" width="3.85546875" style="10" customWidth="1"/>
    <col min="10516" max="10516" width="4.140625" style="10" customWidth="1"/>
    <col min="10517" max="10517" width="3.85546875" style="10" customWidth="1"/>
    <col min="10518" max="10518" width="4.85546875" style="10" customWidth="1"/>
    <col min="10519" max="10519" width="5" style="10" customWidth="1"/>
    <col min="10520" max="10520" width="4.7109375" style="10" customWidth="1"/>
    <col min="10521" max="10544" width="3.85546875" style="10" customWidth="1"/>
    <col min="10545" max="10545" width="5.140625" style="10" customWidth="1"/>
    <col min="10546" max="10546" width="4.5703125" style="10" customWidth="1"/>
    <col min="10547" max="10552" width="3.85546875" style="10" customWidth="1"/>
    <col min="10553" max="10553" width="8.28515625" style="10" customWidth="1"/>
    <col min="10554" max="10754" width="9.140625" style="10"/>
    <col min="10755" max="10755" width="27.7109375" style="10" customWidth="1"/>
    <col min="10756" max="10756" width="9.140625" style="10"/>
    <col min="10757" max="10771" width="3.85546875" style="10" customWidth="1"/>
    <col min="10772" max="10772" width="4.140625" style="10" customWidth="1"/>
    <col min="10773" max="10773" width="3.85546875" style="10" customWidth="1"/>
    <col min="10774" max="10774" width="4.85546875" style="10" customWidth="1"/>
    <col min="10775" max="10775" width="5" style="10" customWidth="1"/>
    <col min="10776" max="10776" width="4.7109375" style="10" customWidth="1"/>
    <col min="10777" max="10800" width="3.85546875" style="10" customWidth="1"/>
    <col min="10801" max="10801" width="5.140625" style="10" customWidth="1"/>
    <col min="10802" max="10802" width="4.5703125" style="10" customWidth="1"/>
    <col min="10803" max="10808" width="3.85546875" style="10" customWidth="1"/>
    <col min="10809" max="10809" width="8.28515625" style="10" customWidth="1"/>
    <col min="10810" max="11010" width="9.140625" style="10"/>
    <col min="11011" max="11011" width="27.7109375" style="10" customWidth="1"/>
    <col min="11012" max="11012" width="9.140625" style="10"/>
    <col min="11013" max="11027" width="3.85546875" style="10" customWidth="1"/>
    <col min="11028" max="11028" width="4.140625" style="10" customWidth="1"/>
    <col min="11029" max="11029" width="3.85546875" style="10" customWidth="1"/>
    <col min="11030" max="11030" width="4.85546875" style="10" customWidth="1"/>
    <col min="11031" max="11031" width="5" style="10" customWidth="1"/>
    <col min="11032" max="11032" width="4.7109375" style="10" customWidth="1"/>
    <col min="11033" max="11056" width="3.85546875" style="10" customWidth="1"/>
    <col min="11057" max="11057" width="5.140625" style="10" customWidth="1"/>
    <col min="11058" max="11058" width="4.5703125" style="10" customWidth="1"/>
    <col min="11059" max="11064" width="3.85546875" style="10" customWidth="1"/>
    <col min="11065" max="11065" width="8.28515625" style="10" customWidth="1"/>
    <col min="11066" max="11266" width="9.140625" style="10"/>
    <col min="11267" max="11267" width="27.7109375" style="10" customWidth="1"/>
    <col min="11268" max="11268" width="9.140625" style="10"/>
    <col min="11269" max="11283" width="3.85546875" style="10" customWidth="1"/>
    <col min="11284" max="11284" width="4.140625" style="10" customWidth="1"/>
    <col min="11285" max="11285" width="3.85546875" style="10" customWidth="1"/>
    <col min="11286" max="11286" width="4.85546875" style="10" customWidth="1"/>
    <col min="11287" max="11287" width="5" style="10" customWidth="1"/>
    <col min="11288" max="11288" width="4.7109375" style="10" customWidth="1"/>
    <col min="11289" max="11312" width="3.85546875" style="10" customWidth="1"/>
    <col min="11313" max="11313" width="5.140625" style="10" customWidth="1"/>
    <col min="11314" max="11314" width="4.5703125" style="10" customWidth="1"/>
    <col min="11315" max="11320" width="3.85546875" style="10" customWidth="1"/>
    <col min="11321" max="11321" width="8.28515625" style="10" customWidth="1"/>
    <col min="11322" max="11522" width="9.140625" style="10"/>
    <col min="11523" max="11523" width="27.7109375" style="10" customWidth="1"/>
    <col min="11524" max="11524" width="9.140625" style="10"/>
    <col min="11525" max="11539" width="3.85546875" style="10" customWidth="1"/>
    <col min="11540" max="11540" width="4.140625" style="10" customWidth="1"/>
    <col min="11541" max="11541" width="3.85546875" style="10" customWidth="1"/>
    <col min="11542" max="11542" width="4.85546875" style="10" customWidth="1"/>
    <col min="11543" max="11543" width="5" style="10" customWidth="1"/>
    <col min="11544" max="11544" width="4.7109375" style="10" customWidth="1"/>
    <col min="11545" max="11568" width="3.85546875" style="10" customWidth="1"/>
    <col min="11569" max="11569" width="5.140625" style="10" customWidth="1"/>
    <col min="11570" max="11570" width="4.5703125" style="10" customWidth="1"/>
    <col min="11571" max="11576" width="3.85546875" style="10" customWidth="1"/>
    <col min="11577" max="11577" width="8.28515625" style="10" customWidth="1"/>
    <col min="11578" max="11778" width="9.140625" style="10"/>
    <col min="11779" max="11779" width="27.7109375" style="10" customWidth="1"/>
    <col min="11780" max="11780" width="9.140625" style="10"/>
    <col min="11781" max="11795" width="3.85546875" style="10" customWidth="1"/>
    <col min="11796" max="11796" width="4.140625" style="10" customWidth="1"/>
    <col min="11797" max="11797" width="3.85546875" style="10" customWidth="1"/>
    <col min="11798" max="11798" width="4.85546875" style="10" customWidth="1"/>
    <col min="11799" max="11799" width="5" style="10" customWidth="1"/>
    <col min="11800" max="11800" width="4.7109375" style="10" customWidth="1"/>
    <col min="11801" max="11824" width="3.85546875" style="10" customWidth="1"/>
    <col min="11825" max="11825" width="5.140625" style="10" customWidth="1"/>
    <col min="11826" max="11826" width="4.5703125" style="10" customWidth="1"/>
    <col min="11827" max="11832" width="3.85546875" style="10" customWidth="1"/>
    <col min="11833" max="11833" width="8.28515625" style="10" customWidth="1"/>
    <col min="11834" max="12034" width="9.140625" style="10"/>
    <col min="12035" max="12035" width="27.7109375" style="10" customWidth="1"/>
    <col min="12036" max="12036" width="9.140625" style="10"/>
    <col min="12037" max="12051" width="3.85546875" style="10" customWidth="1"/>
    <col min="12052" max="12052" width="4.140625" style="10" customWidth="1"/>
    <col min="12053" max="12053" width="3.85546875" style="10" customWidth="1"/>
    <col min="12054" max="12054" width="4.85546875" style="10" customWidth="1"/>
    <col min="12055" max="12055" width="5" style="10" customWidth="1"/>
    <col min="12056" max="12056" width="4.7109375" style="10" customWidth="1"/>
    <col min="12057" max="12080" width="3.85546875" style="10" customWidth="1"/>
    <col min="12081" max="12081" width="5.140625" style="10" customWidth="1"/>
    <col min="12082" max="12082" width="4.5703125" style="10" customWidth="1"/>
    <col min="12083" max="12088" width="3.85546875" style="10" customWidth="1"/>
    <col min="12089" max="12089" width="8.28515625" style="10" customWidth="1"/>
    <col min="12090" max="12290" width="9.140625" style="10"/>
    <col min="12291" max="12291" width="27.7109375" style="10" customWidth="1"/>
    <col min="12292" max="12292" width="9.140625" style="10"/>
    <col min="12293" max="12307" width="3.85546875" style="10" customWidth="1"/>
    <col min="12308" max="12308" width="4.140625" style="10" customWidth="1"/>
    <col min="12309" max="12309" width="3.85546875" style="10" customWidth="1"/>
    <col min="12310" max="12310" width="4.85546875" style="10" customWidth="1"/>
    <col min="12311" max="12311" width="5" style="10" customWidth="1"/>
    <col min="12312" max="12312" width="4.7109375" style="10" customWidth="1"/>
    <col min="12313" max="12336" width="3.85546875" style="10" customWidth="1"/>
    <col min="12337" max="12337" width="5.140625" style="10" customWidth="1"/>
    <col min="12338" max="12338" width="4.5703125" style="10" customWidth="1"/>
    <col min="12339" max="12344" width="3.85546875" style="10" customWidth="1"/>
    <col min="12345" max="12345" width="8.28515625" style="10" customWidth="1"/>
    <col min="12346" max="12546" width="9.140625" style="10"/>
    <col min="12547" max="12547" width="27.7109375" style="10" customWidth="1"/>
    <col min="12548" max="12548" width="9.140625" style="10"/>
    <col min="12549" max="12563" width="3.85546875" style="10" customWidth="1"/>
    <col min="12564" max="12564" width="4.140625" style="10" customWidth="1"/>
    <col min="12565" max="12565" width="3.85546875" style="10" customWidth="1"/>
    <col min="12566" max="12566" width="4.85546875" style="10" customWidth="1"/>
    <col min="12567" max="12567" width="5" style="10" customWidth="1"/>
    <col min="12568" max="12568" width="4.7109375" style="10" customWidth="1"/>
    <col min="12569" max="12592" width="3.85546875" style="10" customWidth="1"/>
    <col min="12593" max="12593" width="5.140625" style="10" customWidth="1"/>
    <col min="12594" max="12594" width="4.5703125" style="10" customWidth="1"/>
    <col min="12595" max="12600" width="3.85546875" style="10" customWidth="1"/>
    <col min="12601" max="12601" width="8.28515625" style="10" customWidth="1"/>
    <col min="12602" max="12802" width="9.140625" style="10"/>
    <col min="12803" max="12803" width="27.7109375" style="10" customWidth="1"/>
    <col min="12804" max="12804" width="9.140625" style="10"/>
    <col min="12805" max="12819" width="3.85546875" style="10" customWidth="1"/>
    <col min="12820" max="12820" width="4.140625" style="10" customWidth="1"/>
    <col min="12821" max="12821" width="3.85546875" style="10" customWidth="1"/>
    <col min="12822" max="12822" width="4.85546875" style="10" customWidth="1"/>
    <col min="12823" max="12823" width="5" style="10" customWidth="1"/>
    <col min="12824" max="12824" width="4.7109375" style="10" customWidth="1"/>
    <col min="12825" max="12848" width="3.85546875" style="10" customWidth="1"/>
    <col min="12849" max="12849" width="5.140625" style="10" customWidth="1"/>
    <col min="12850" max="12850" width="4.5703125" style="10" customWidth="1"/>
    <col min="12851" max="12856" width="3.85546875" style="10" customWidth="1"/>
    <col min="12857" max="12857" width="8.28515625" style="10" customWidth="1"/>
    <col min="12858" max="13058" width="9.140625" style="10"/>
    <col min="13059" max="13059" width="27.7109375" style="10" customWidth="1"/>
    <col min="13060" max="13060" width="9.140625" style="10"/>
    <col min="13061" max="13075" width="3.85546875" style="10" customWidth="1"/>
    <col min="13076" max="13076" width="4.140625" style="10" customWidth="1"/>
    <col min="13077" max="13077" width="3.85546875" style="10" customWidth="1"/>
    <col min="13078" max="13078" width="4.85546875" style="10" customWidth="1"/>
    <col min="13079" max="13079" width="5" style="10" customWidth="1"/>
    <col min="13080" max="13080" width="4.7109375" style="10" customWidth="1"/>
    <col min="13081" max="13104" width="3.85546875" style="10" customWidth="1"/>
    <col min="13105" max="13105" width="5.140625" style="10" customWidth="1"/>
    <col min="13106" max="13106" width="4.5703125" style="10" customWidth="1"/>
    <col min="13107" max="13112" width="3.85546875" style="10" customWidth="1"/>
    <col min="13113" max="13113" width="8.28515625" style="10" customWidth="1"/>
    <col min="13114" max="13314" width="9.140625" style="10"/>
    <col min="13315" max="13315" width="27.7109375" style="10" customWidth="1"/>
    <col min="13316" max="13316" width="9.140625" style="10"/>
    <col min="13317" max="13331" width="3.85546875" style="10" customWidth="1"/>
    <col min="13332" max="13332" width="4.140625" style="10" customWidth="1"/>
    <col min="13333" max="13333" width="3.85546875" style="10" customWidth="1"/>
    <col min="13334" max="13334" width="4.85546875" style="10" customWidth="1"/>
    <col min="13335" max="13335" width="5" style="10" customWidth="1"/>
    <col min="13336" max="13336" width="4.7109375" style="10" customWidth="1"/>
    <col min="13337" max="13360" width="3.85546875" style="10" customWidth="1"/>
    <col min="13361" max="13361" width="5.140625" style="10" customWidth="1"/>
    <col min="13362" max="13362" width="4.5703125" style="10" customWidth="1"/>
    <col min="13363" max="13368" width="3.85546875" style="10" customWidth="1"/>
    <col min="13369" max="13369" width="8.28515625" style="10" customWidth="1"/>
    <col min="13370" max="13570" width="9.140625" style="10"/>
    <col min="13571" max="13571" width="27.7109375" style="10" customWidth="1"/>
    <col min="13572" max="13572" width="9.140625" style="10"/>
    <col min="13573" max="13587" width="3.85546875" style="10" customWidth="1"/>
    <col min="13588" max="13588" width="4.140625" style="10" customWidth="1"/>
    <col min="13589" max="13589" width="3.85546875" style="10" customWidth="1"/>
    <col min="13590" max="13590" width="4.85546875" style="10" customWidth="1"/>
    <col min="13591" max="13591" width="5" style="10" customWidth="1"/>
    <col min="13592" max="13592" width="4.7109375" style="10" customWidth="1"/>
    <col min="13593" max="13616" width="3.85546875" style="10" customWidth="1"/>
    <col min="13617" max="13617" width="5.140625" style="10" customWidth="1"/>
    <col min="13618" max="13618" width="4.5703125" style="10" customWidth="1"/>
    <col min="13619" max="13624" width="3.85546875" style="10" customWidth="1"/>
    <col min="13625" max="13625" width="8.28515625" style="10" customWidth="1"/>
    <col min="13626" max="13826" width="9.140625" style="10"/>
    <col min="13827" max="13827" width="27.7109375" style="10" customWidth="1"/>
    <col min="13828" max="13828" width="9.140625" style="10"/>
    <col min="13829" max="13843" width="3.85546875" style="10" customWidth="1"/>
    <col min="13844" max="13844" width="4.140625" style="10" customWidth="1"/>
    <col min="13845" max="13845" width="3.85546875" style="10" customWidth="1"/>
    <col min="13846" max="13846" width="4.85546875" style="10" customWidth="1"/>
    <col min="13847" max="13847" width="5" style="10" customWidth="1"/>
    <col min="13848" max="13848" width="4.7109375" style="10" customWidth="1"/>
    <col min="13849" max="13872" width="3.85546875" style="10" customWidth="1"/>
    <col min="13873" max="13873" width="5.140625" style="10" customWidth="1"/>
    <col min="13874" max="13874" width="4.5703125" style="10" customWidth="1"/>
    <col min="13875" max="13880" width="3.85546875" style="10" customWidth="1"/>
    <col min="13881" max="13881" width="8.28515625" style="10" customWidth="1"/>
    <col min="13882" max="14082" width="9.140625" style="10"/>
    <col min="14083" max="14083" width="27.7109375" style="10" customWidth="1"/>
    <col min="14084" max="14084" width="9.140625" style="10"/>
    <col min="14085" max="14099" width="3.85546875" style="10" customWidth="1"/>
    <col min="14100" max="14100" width="4.140625" style="10" customWidth="1"/>
    <col min="14101" max="14101" width="3.85546875" style="10" customWidth="1"/>
    <col min="14102" max="14102" width="4.85546875" style="10" customWidth="1"/>
    <col min="14103" max="14103" width="5" style="10" customWidth="1"/>
    <col min="14104" max="14104" width="4.7109375" style="10" customWidth="1"/>
    <col min="14105" max="14128" width="3.85546875" style="10" customWidth="1"/>
    <col min="14129" max="14129" width="5.140625" style="10" customWidth="1"/>
    <col min="14130" max="14130" width="4.5703125" style="10" customWidth="1"/>
    <col min="14131" max="14136" width="3.85546875" style="10" customWidth="1"/>
    <col min="14137" max="14137" width="8.28515625" style="10" customWidth="1"/>
    <col min="14138" max="14338" width="9.140625" style="10"/>
    <col min="14339" max="14339" width="27.7109375" style="10" customWidth="1"/>
    <col min="14340" max="14340" width="9.140625" style="10"/>
    <col min="14341" max="14355" width="3.85546875" style="10" customWidth="1"/>
    <col min="14356" max="14356" width="4.140625" style="10" customWidth="1"/>
    <col min="14357" max="14357" width="3.85546875" style="10" customWidth="1"/>
    <col min="14358" max="14358" width="4.85546875" style="10" customWidth="1"/>
    <col min="14359" max="14359" width="5" style="10" customWidth="1"/>
    <col min="14360" max="14360" width="4.7109375" style="10" customWidth="1"/>
    <col min="14361" max="14384" width="3.85546875" style="10" customWidth="1"/>
    <col min="14385" max="14385" width="5.140625" style="10" customWidth="1"/>
    <col min="14386" max="14386" width="4.5703125" style="10" customWidth="1"/>
    <col min="14387" max="14392" width="3.85546875" style="10" customWidth="1"/>
    <col min="14393" max="14393" width="8.28515625" style="10" customWidth="1"/>
    <col min="14394" max="14594" width="9.140625" style="10"/>
    <col min="14595" max="14595" width="27.7109375" style="10" customWidth="1"/>
    <col min="14596" max="14596" width="9.140625" style="10"/>
    <col min="14597" max="14611" width="3.85546875" style="10" customWidth="1"/>
    <col min="14612" max="14612" width="4.140625" style="10" customWidth="1"/>
    <col min="14613" max="14613" width="3.85546875" style="10" customWidth="1"/>
    <col min="14614" max="14614" width="4.85546875" style="10" customWidth="1"/>
    <col min="14615" max="14615" width="5" style="10" customWidth="1"/>
    <col min="14616" max="14616" width="4.7109375" style="10" customWidth="1"/>
    <col min="14617" max="14640" width="3.85546875" style="10" customWidth="1"/>
    <col min="14641" max="14641" width="5.140625" style="10" customWidth="1"/>
    <col min="14642" max="14642" width="4.5703125" style="10" customWidth="1"/>
    <col min="14643" max="14648" width="3.85546875" style="10" customWidth="1"/>
    <col min="14649" max="14649" width="8.28515625" style="10" customWidth="1"/>
    <col min="14650" max="14850" width="9.140625" style="10"/>
    <col min="14851" max="14851" width="27.7109375" style="10" customWidth="1"/>
    <col min="14852" max="14852" width="9.140625" style="10"/>
    <col min="14853" max="14867" width="3.85546875" style="10" customWidth="1"/>
    <col min="14868" max="14868" width="4.140625" style="10" customWidth="1"/>
    <col min="14869" max="14869" width="3.85546875" style="10" customWidth="1"/>
    <col min="14870" max="14870" width="4.85546875" style="10" customWidth="1"/>
    <col min="14871" max="14871" width="5" style="10" customWidth="1"/>
    <col min="14872" max="14872" width="4.7109375" style="10" customWidth="1"/>
    <col min="14873" max="14896" width="3.85546875" style="10" customWidth="1"/>
    <col min="14897" max="14897" width="5.140625" style="10" customWidth="1"/>
    <col min="14898" max="14898" width="4.5703125" style="10" customWidth="1"/>
    <col min="14899" max="14904" width="3.85546875" style="10" customWidth="1"/>
    <col min="14905" max="14905" width="8.28515625" style="10" customWidth="1"/>
    <col min="14906" max="15106" width="9.140625" style="10"/>
    <col min="15107" max="15107" width="27.7109375" style="10" customWidth="1"/>
    <col min="15108" max="15108" width="9.140625" style="10"/>
    <col min="15109" max="15123" width="3.85546875" style="10" customWidth="1"/>
    <col min="15124" max="15124" width="4.140625" style="10" customWidth="1"/>
    <col min="15125" max="15125" width="3.85546875" style="10" customWidth="1"/>
    <col min="15126" max="15126" width="4.85546875" style="10" customWidth="1"/>
    <col min="15127" max="15127" width="5" style="10" customWidth="1"/>
    <col min="15128" max="15128" width="4.7109375" style="10" customWidth="1"/>
    <col min="15129" max="15152" width="3.85546875" style="10" customWidth="1"/>
    <col min="15153" max="15153" width="5.140625" style="10" customWidth="1"/>
    <col min="15154" max="15154" width="4.5703125" style="10" customWidth="1"/>
    <col min="15155" max="15160" width="3.85546875" style="10" customWidth="1"/>
    <col min="15161" max="15161" width="8.28515625" style="10" customWidth="1"/>
    <col min="15162" max="15362" width="9.140625" style="10"/>
    <col min="15363" max="15363" width="27.7109375" style="10" customWidth="1"/>
    <col min="15364" max="15364" width="9.140625" style="10"/>
    <col min="15365" max="15379" width="3.85546875" style="10" customWidth="1"/>
    <col min="15380" max="15380" width="4.140625" style="10" customWidth="1"/>
    <col min="15381" max="15381" width="3.85546875" style="10" customWidth="1"/>
    <col min="15382" max="15382" width="4.85546875" style="10" customWidth="1"/>
    <col min="15383" max="15383" width="5" style="10" customWidth="1"/>
    <col min="15384" max="15384" width="4.7109375" style="10" customWidth="1"/>
    <col min="15385" max="15408" width="3.85546875" style="10" customWidth="1"/>
    <col min="15409" max="15409" width="5.140625" style="10" customWidth="1"/>
    <col min="15410" max="15410" width="4.5703125" style="10" customWidth="1"/>
    <col min="15411" max="15416" width="3.85546875" style="10" customWidth="1"/>
    <col min="15417" max="15417" width="8.28515625" style="10" customWidth="1"/>
    <col min="15418" max="15618" width="9.140625" style="10"/>
    <col min="15619" max="15619" width="27.7109375" style="10" customWidth="1"/>
    <col min="15620" max="15620" width="9.140625" style="10"/>
    <col min="15621" max="15635" width="3.85546875" style="10" customWidth="1"/>
    <col min="15636" max="15636" width="4.140625" style="10" customWidth="1"/>
    <col min="15637" max="15637" width="3.85546875" style="10" customWidth="1"/>
    <col min="15638" max="15638" width="4.85546875" style="10" customWidth="1"/>
    <col min="15639" max="15639" width="5" style="10" customWidth="1"/>
    <col min="15640" max="15640" width="4.7109375" style="10" customWidth="1"/>
    <col min="15641" max="15664" width="3.85546875" style="10" customWidth="1"/>
    <col min="15665" max="15665" width="5.140625" style="10" customWidth="1"/>
    <col min="15666" max="15666" width="4.5703125" style="10" customWidth="1"/>
    <col min="15667" max="15672" width="3.85546875" style="10" customWidth="1"/>
    <col min="15673" max="15673" width="8.28515625" style="10" customWidth="1"/>
    <col min="15674" max="15874" width="9.140625" style="10"/>
    <col min="15875" max="15875" width="27.7109375" style="10" customWidth="1"/>
    <col min="15876" max="15876" width="9.140625" style="10"/>
    <col min="15877" max="15891" width="3.85546875" style="10" customWidth="1"/>
    <col min="15892" max="15892" width="4.140625" style="10" customWidth="1"/>
    <col min="15893" max="15893" width="3.85546875" style="10" customWidth="1"/>
    <col min="15894" max="15894" width="4.85546875" style="10" customWidth="1"/>
    <col min="15895" max="15895" width="5" style="10" customWidth="1"/>
    <col min="15896" max="15896" width="4.7109375" style="10" customWidth="1"/>
    <col min="15897" max="15920" width="3.85546875" style="10" customWidth="1"/>
    <col min="15921" max="15921" width="5.140625" style="10" customWidth="1"/>
    <col min="15922" max="15922" width="4.5703125" style="10" customWidth="1"/>
    <col min="15923" max="15928" width="3.85546875" style="10" customWidth="1"/>
    <col min="15929" max="15929" width="8.28515625" style="10" customWidth="1"/>
    <col min="15930" max="16130" width="9.140625" style="10"/>
    <col min="16131" max="16131" width="27.7109375" style="10" customWidth="1"/>
    <col min="16132" max="16132" width="9.140625" style="10"/>
    <col min="16133" max="16147" width="3.85546875" style="10" customWidth="1"/>
    <col min="16148" max="16148" width="4.140625" style="10" customWidth="1"/>
    <col min="16149" max="16149" width="3.85546875" style="10" customWidth="1"/>
    <col min="16150" max="16150" width="4.85546875" style="10" customWidth="1"/>
    <col min="16151" max="16151" width="5" style="10" customWidth="1"/>
    <col min="16152" max="16152" width="4.7109375" style="10" customWidth="1"/>
    <col min="16153" max="16176" width="3.85546875" style="10" customWidth="1"/>
    <col min="16177" max="16177" width="5.140625" style="10" customWidth="1"/>
    <col min="16178" max="16178" width="4.5703125" style="10" customWidth="1"/>
    <col min="16179" max="16184" width="3.85546875" style="10" customWidth="1"/>
    <col min="16185" max="16185" width="8.28515625" style="10" customWidth="1"/>
    <col min="16186" max="16384" width="9.140625" style="10"/>
  </cols>
  <sheetData>
    <row r="1" spans="1:63" ht="40.5" customHeight="1"/>
    <row r="2" spans="1:63" ht="90.75" customHeight="1">
      <c r="A2" s="79"/>
      <c r="B2" s="80" t="s">
        <v>0</v>
      </c>
      <c r="C2" s="81" t="s">
        <v>10</v>
      </c>
      <c r="D2" s="79" t="s">
        <v>1</v>
      </c>
      <c r="E2" s="45" t="s">
        <v>27</v>
      </c>
      <c r="F2" s="1" t="s">
        <v>28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2" t="s">
        <v>36</v>
      </c>
      <c r="O2" s="2" t="s">
        <v>37</v>
      </c>
      <c r="P2" s="2" t="s">
        <v>38</v>
      </c>
      <c r="Q2" s="2" t="s">
        <v>39</v>
      </c>
      <c r="R2" s="2" t="s">
        <v>40</v>
      </c>
      <c r="S2" s="2" t="s">
        <v>41</v>
      </c>
      <c r="T2" s="2" t="s">
        <v>45</v>
      </c>
      <c r="U2" s="2" t="s">
        <v>42</v>
      </c>
      <c r="V2" s="2" t="s">
        <v>15</v>
      </c>
      <c r="W2" s="2" t="s">
        <v>2</v>
      </c>
      <c r="X2" s="2" t="s">
        <v>43</v>
      </c>
      <c r="Y2" s="2" t="s">
        <v>44</v>
      </c>
      <c r="Z2" s="2" t="s">
        <v>46</v>
      </c>
      <c r="AA2" s="2" t="s">
        <v>47</v>
      </c>
      <c r="AB2" s="2" t="s">
        <v>48</v>
      </c>
      <c r="AC2" s="2" t="s">
        <v>49</v>
      </c>
      <c r="AD2" s="2" t="s">
        <v>50</v>
      </c>
      <c r="AE2" s="2" t="s">
        <v>51</v>
      </c>
      <c r="AF2" s="2" t="s">
        <v>52</v>
      </c>
      <c r="AG2" s="2" t="s">
        <v>53</v>
      </c>
      <c r="AH2" s="2" t="s">
        <v>54</v>
      </c>
      <c r="AI2" s="2" t="s">
        <v>55</v>
      </c>
      <c r="AJ2" s="1" t="s">
        <v>56</v>
      </c>
      <c r="AK2" s="1" t="s">
        <v>57</v>
      </c>
      <c r="AL2" s="1" t="s">
        <v>58</v>
      </c>
      <c r="AM2" s="1" t="s">
        <v>59</v>
      </c>
      <c r="AN2" s="1" t="s">
        <v>60</v>
      </c>
      <c r="AO2" s="1" t="s">
        <v>61</v>
      </c>
      <c r="AP2" s="1" t="s">
        <v>62</v>
      </c>
      <c r="AQ2" s="1" t="s">
        <v>63</v>
      </c>
      <c r="AR2" s="1" t="s">
        <v>64</v>
      </c>
      <c r="AS2" s="1" t="s">
        <v>65</v>
      </c>
      <c r="AT2" s="1" t="s">
        <v>66</v>
      </c>
      <c r="AU2" s="1" t="s">
        <v>67</v>
      </c>
      <c r="AV2" s="1" t="s">
        <v>68</v>
      </c>
      <c r="AW2" s="82" t="s">
        <v>11</v>
      </c>
      <c r="AX2" s="83"/>
      <c r="AY2" s="84"/>
      <c r="AZ2" s="1"/>
      <c r="BA2" s="82" t="s">
        <v>3</v>
      </c>
      <c r="BB2" s="83"/>
      <c r="BC2" s="83"/>
      <c r="BD2" s="84"/>
      <c r="BE2" s="85" t="s">
        <v>12</v>
      </c>
      <c r="BF2" s="85" t="s">
        <v>13</v>
      </c>
      <c r="BG2" s="7"/>
      <c r="BH2" s="7"/>
      <c r="BI2" s="7"/>
      <c r="BJ2" s="7"/>
      <c r="BK2" s="7"/>
    </row>
    <row r="3" spans="1:63">
      <c r="A3" s="79"/>
      <c r="B3" s="80"/>
      <c r="C3" s="81"/>
      <c r="D3" s="79"/>
      <c r="E3" s="86" t="s">
        <v>4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5"/>
      <c r="BF3" s="85"/>
      <c r="BG3" s="7"/>
      <c r="BH3" s="7"/>
      <c r="BI3" s="7"/>
      <c r="BJ3" s="7"/>
      <c r="BK3" s="7"/>
    </row>
    <row r="4" spans="1:63">
      <c r="A4" s="79"/>
      <c r="B4" s="80"/>
      <c r="C4" s="81"/>
      <c r="D4" s="79"/>
      <c r="E4" s="3">
        <v>35</v>
      </c>
      <c r="F4" s="3">
        <v>36</v>
      </c>
      <c r="G4" s="3">
        <v>37</v>
      </c>
      <c r="H4" s="3">
        <v>38</v>
      </c>
      <c r="I4" s="3">
        <v>39</v>
      </c>
      <c r="J4" s="3">
        <v>40</v>
      </c>
      <c r="K4" s="3">
        <v>41</v>
      </c>
      <c r="L4" s="4">
        <v>42</v>
      </c>
      <c r="M4" s="4">
        <v>43</v>
      </c>
      <c r="N4" s="4">
        <v>44</v>
      </c>
      <c r="O4" s="4">
        <v>45</v>
      </c>
      <c r="P4" s="4">
        <v>46</v>
      </c>
      <c r="Q4" s="4">
        <v>47</v>
      </c>
      <c r="R4" s="4">
        <v>48</v>
      </c>
      <c r="S4" s="4">
        <v>49</v>
      </c>
      <c r="T4" s="4">
        <v>50</v>
      </c>
      <c r="U4" s="4">
        <v>51</v>
      </c>
      <c r="V4" s="4">
        <v>52</v>
      </c>
      <c r="W4" s="4">
        <v>1</v>
      </c>
      <c r="X4" s="5">
        <v>2</v>
      </c>
      <c r="Y4" s="4">
        <v>3</v>
      </c>
      <c r="Z4" s="4">
        <v>4</v>
      </c>
      <c r="AA4" s="4">
        <v>5</v>
      </c>
      <c r="AB4" s="4">
        <v>6</v>
      </c>
      <c r="AC4" s="4">
        <v>7</v>
      </c>
      <c r="AD4" s="4">
        <v>8</v>
      </c>
      <c r="AE4" s="4">
        <v>9</v>
      </c>
      <c r="AF4" s="4">
        <v>10</v>
      </c>
      <c r="AG4" s="4">
        <v>11</v>
      </c>
      <c r="AH4" s="4">
        <v>12</v>
      </c>
      <c r="AI4" s="4">
        <v>13</v>
      </c>
      <c r="AJ4" s="4">
        <v>14</v>
      </c>
      <c r="AK4" s="4">
        <v>15</v>
      </c>
      <c r="AL4" s="4">
        <v>16</v>
      </c>
      <c r="AM4" s="4">
        <v>17</v>
      </c>
      <c r="AN4" s="4">
        <v>18</v>
      </c>
      <c r="AO4" s="4">
        <v>19</v>
      </c>
      <c r="AP4" s="4">
        <v>20</v>
      </c>
      <c r="AQ4" s="4">
        <v>21</v>
      </c>
      <c r="AR4" s="4">
        <v>22</v>
      </c>
      <c r="AS4" s="4">
        <v>23</v>
      </c>
      <c r="AT4" s="4">
        <v>24</v>
      </c>
      <c r="AU4" s="4">
        <v>25</v>
      </c>
      <c r="AV4" s="4">
        <v>26</v>
      </c>
      <c r="AW4" s="4">
        <v>27</v>
      </c>
      <c r="AX4" s="4">
        <v>28</v>
      </c>
      <c r="AY4" s="4">
        <v>29</v>
      </c>
      <c r="AZ4" s="4">
        <v>30</v>
      </c>
      <c r="BA4" s="4">
        <v>31</v>
      </c>
      <c r="BB4" s="4">
        <v>32</v>
      </c>
      <c r="BC4" s="4">
        <v>33</v>
      </c>
      <c r="BD4" s="4">
        <v>34</v>
      </c>
      <c r="BE4" s="85"/>
      <c r="BF4" s="85"/>
      <c r="BG4" s="7"/>
      <c r="BH4" s="7"/>
      <c r="BI4" s="7"/>
      <c r="BJ4" s="7"/>
      <c r="BK4" s="7"/>
    </row>
    <row r="5" spans="1:63">
      <c r="A5" s="79"/>
      <c r="B5" s="80"/>
      <c r="C5" s="81"/>
      <c r="D5" s="79"/>
      <c r="E5" s="86" t="s">
        <v>14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5"/>
      <c r="BF5" s="85"/>
      <c r="BG5" s="7"/>
      <c r="BH5" s="7"/>
      <c r="BI5" s="7"/>
      <c r="BJ5" s="7"/>
      <c r="BK5" s="7"/>
    </row>
    <row r="6" spans="1:63">
      <c r="A6" s="79"/>
      <c r="B6" s="80"/>
      <c r="C6" s="81"/>
      <c r="D6" s="79"/>
      <c r="E6" s="3">
        <v>1</v>
      </c>
      <c r="F6" s="3">
        <v>2</v>
      </c>
      <c r="G6" s="3">
        <v>3</v>
      </c>
      <c r="H6" s="3">
        <v>4</v>
      </c>
      <c r="I6" s="3">
        <v>5</v>
      </c>
      <c r="J6" s="3">
        <v>6</v>
      </c>
      <c r="K6" s="3">
        <v>7</v>
      </c>
      <c r="L6" s="4">
        <v>8</v>
      </c>
      <c r="M6" s="4">
        <v>9</v>
      </c>
      <c r="N6" s="5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6">
        <v>18</v>
      </c>
      <c r="W6" s="6">
        <v>19</v>
      </c>
      <c r="X6" s="5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4">
        <v>43</v>
      </c>
      <c r="AV6" s="11">
        <v>44</v>
      </c>
      <c r="AW6" s="6">
        <v>45</v>
      </c>
      <c r="AX6" s="6">
        <v>46</v>
      </c>
      <c r="AY6" s="6">
        <v>47</v>
      </c>
      <c r="AZ6" s="6">
        <v>48</v>
      </c>
      <c r="BA6" s="6">
        <v>49</v>
      </c>
      <c r="BB6" s="6">
        <v>50</v>
      </c>
      <c r="BC6" s="6">
        <v>51</v>
      </c>
      <c r="BD6" s="6">
        <v>52</v>
      </c>
      <c r="BE6" s="85"/>
      <c r="BF6" s="85"/>
      <c r="BG6" s="7"/>
      <c r="BH6" s="7"/>
      <c r="BI6" s="7"/>
      <c r="BJ6" s="7"/>
      <c r="BK6" s="7"/>
    </row>
    <row r="7" spans="1:63" ht="17.25" customHeight="1">
      <c r="A7" s="226"/>
      <c r="B7" s="235" t="s">
        <v>183</v>
      </c>
      <c r="C7" s="138" t="s">
        <v>5</v>
      </c>
      <c r="D7" s="127" t="s">
        <v>6</v>
      </c>
      <c r="E7" s="126"/>
      <c r="F7" s="126">
        <v>2</v>
      </c>
      <c r="G7" s="126">
        <v>4</v>
      </c>
      <c r="H7" s="126">
        <v>2</v>
      </c>
      <c r="I7" s="126">
        <v>4</v>
      </c>
      <c r="J7" s="126">
        <v>2</v>
      </c>
      <c r="K7" s="126">
        <v>4</v>
      </c>
      <c r="L7" s="126">
        <v>2</v>
      </c>
      <c r="M7" s="126">
        <v>4</v>
      </c>
      <c r="N7" s="126">
        <v>2</v>
      </c>
      <c r="O7" s="126">
        <v>4</v>
      </c>
      <c r="P7" s="126">
        <v>2</v>
      </c>
      <c r="Q7" s="126">
        <v>4</v>
      </c>
      <c r="R7" s="126">
        <v>2</v>
      </c>
      <c r="S7" s="123">
        <v>4</v>
      </c>
      <c r="T7" s="123">
        <v>6</v>
      </c>
      <c r="U7" s="123"/>
      <c r="V7" s="105" t="s">
        <v>70</v>
      </c>
      <c r="W7" s="105">
        <v>48</v>
      </c>
      <c r="X7" s="11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05"/>
      <c r="AW7" s="105"/>
      <c r="AX7" s="105"/>
      <c r="AY7" s="105"/>
      <c r="AZ7" s="105"/>
      <c r="BA7" s="105"/>
      <c r="BB7" s="105"/>
      <c r="BC7" s="105"/>
      <c r="BD7" s="105"/>
      <c r="BE7" s="123">
        <v>48</v>
      </c>
      <c r="BF7" s="123"/>
    </row>
    <row r="8" spans="1:63" ht="17.25" customHeight="1">
      <c r="A8" s="226"/>
      <c r="B8" s="232"/>
      <c r="C8" s="136"/>
      <c r="D8" s="127" t="s">
        <v>7</v>
      </c>
      <c r="E8" s="131"/>
      <c r="F8" s="131">
        <v>1</v>
      </c>
      <c r="G8" s="131">
        <v>1</v>
      </c>
      <c r="H8" s="131">
        <v>1</v>
      </c>
      <c r="I8" s="131">
        <v>1</v>
      </c>
      <c r="J8" s="131"/>
      <c r="K8" s="131">
        <v>1</v>
      </c>
      <c r="L8" s="125"/>
      <c r="M8" s="125">
        <v>2</v>
      </c>
      <c r="N8" s="125"/>
      <c r="O8" s="125">
        <v>2</v>
      </c>
      <c r="P8" s="125"/>
      <c r="Q8" s="125">
        <v>1</v>
      </c>
      <c r="R8" s="125">
        <v>1</v>
      </c>
      <c r="S8" s="125">
        <v>1</v>
      </c>
      <c r="T8" s="125">
        <v>2</v>
      </c>
      <c r="U8" s="123"/>
      <c r="V8" s="105"/>
      <c r="W8" s="105"/>
      <c r="X8" s="11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05"/>
      <c r="AW8" s="105"/>
      <c r="AX8" s="105"/>
      <c r="AY8" s="105"/>
      <c r="AZ8" s="105"/>
      <c r="BA8" s="105"/>
      <c r="BB8" s="105"/>
      <c r="BC8" s="105"/>
      <c r="BD8" s="105"/>
      <c r="BE8" s="123"/>
      <c r="BF8" s="123">
        <v>14</v>
      </c>
    </row>
    <row r="9" spans="1:63" ht="17.25" customHeight="1">
      <c r="A9" s="226"/>
      <c r="B9" s="235" t="s">
        <v>182</v>
      </c>
      <c r="C9" s="138" t="s">
        <v>181</v>
      </c>
      <c r="D9" s="127" t="s">
        <v>6</v>
      </c>
      <c r="E9" s="126">
        <v>2</v>
      </c>
      <c r="F9" s="126">
        <v>2</v>
      </c>
      <c r="G9" s="126">
        <v>2</v>
      </c>
      <c r="H9" s="126">
        <v>2</v>
      </c>
      <c r="I9" s="126">
        <v>2</v>
      </c>
      <c r="J9" s="126">
        <v>2</v>
      </c>
      <c r="K9" s="126">
        <v>2</v>
      </c>
      <c r="L9" s="126">
        <v>2</v>
      </c>
      <c r="M9" s="126">
        <v>2</v>
      </c>
      <c r="N9" s="126">
        <v>2</v>
      </c>
      <c r="O9" s="126">
        <v>2</v>
      </c>
      <c r="P9" s="126">
        <v>2</v>
      </c>
      <c r="Q9" s="126">
        <v>2</v>
      </c>
      <c r="R9" s="126">
        <v>2</v>
      </c>
      <c r="S9" s="126">
        <v>2</v>
      </c>
      <c r="T9" s="126">
        <v>2</v>
      </c>
      <c r="U9" s="126"/>
      <c r="V9" s="105" t="s">
        <v>21</v>
      </c>
      <c r="W9" s="105">
        <v>32</v>
      </c>
      <c r="X9" s="113">
        <v>2</v>
      </c>
      <c r="Y9" s="126">
        <v>2</v>
      </c>
      <c r="Z9" s="126">
        <v>2</v>
      </c>
      <c r="AA9" s="126">
        <v>2</v>
      </c>
      <c r="AB9" s="126">
        <v>2</v>
      </c>
      <c r="AC9" s="126">
        <v>2</v>
      </c>
      <c r="AD9" s="126">
        <v>2</v>
      </c>
      <c r="AE9" s="126">
        <v>2</v>
      </c>
      <c r="AF9" s="126">
        <v>2</v>
      </c>
      <c r="AG9" s="126">
        <v>2</v>
      </c>
      <c r="AH9" s="126">
        <v>2</v>
      </c>
      <c r="AI9" s="126">
        <v>2</v>
      </c>
      <c r="AJ9" s="126">
        <v>2</v>
      </c>
      <c r="AK9" s="126">
        <v>2</v>
      </c>
      <c r="AL9" s="126">
        <v>2</v>
      </c>
      <c r="AM9" s="126">
        <v>2</v>
      </c>
      <c r="AN9" s="126">
        <v>2</v>
      </c>
      <c r="AO9" s="126">
        <v>2</v>
      </c>
      <c r="AP9" s="126">
        <v>2</v>
      </c>
      <c r="AQ9" s="126">
        <v>2</v>
      </c>
      <c r="AR9" s="126">
        <v>2</v>
      </c>
      <c r="AS9" s="126">
        <v>2</v>
      </c>
      <c r="AT9" s="126">
        <v>2</v>
      </c>
      <c r="AU9" s="126"/>
      <c r="AV9" s="105"/>
      <c r="AW9" s="105" t="s">
        <v>70</v>
      </c>
      <c r="AX9" s="105">
        <v>46</v>
      </c>
      <c r="AY9" s="105"/>
      <c r="AZ9" s="105"/>
      <c r="BA9" s="105"/>
      <c r="BB9" s="105"/>
      <c r="BC9" s="105"/>
      <c r="BD9" s="105"/>
      <c r="BE9" s="123">
        <v>78</v>
      </c>
      <c r="BF9" s="123"/>
    </row>
    <row r="10" spans="1:63" ht="17.25" customHeight="1">
      <c r="A10" s="226"/>
      <c r="B10" s="232"/>
      <c r="C10" s="136"/>
      <c r="D10" s="127" t="s">
        <v>7</v>
      </c>
      <c r="E10" s="131"/>
      <c r="F10" s="131"/>
      <c r="G10" s="131">
        <v>1</v>
      </c>
      <c r="H10" s="131"/>
      <c r="I10" s="131">
        <v>1</v>
      </c>
      <c r="J10" s="131">
        <v>1</v>
      </c>
      <c r="K10" s="131">
        <v>1</v>
      </c>
      <c r="L10" s="125">
        <v>1</v>
      </c>
      <c r="M10" s="125"/>
      <c r="N10" s="125">
        <v>1</v>
      </c>
      <c r="O10" s="125"/>
      <c r="P10" s="125">
        <v>1</v>
      </c>
      <c r="Q10" s="125">
        <v>1</v>
      </c>
      <c r="R10" s="125"/>
      <c r="S10" s="125">
        <v>1</v>
      </c>
      <c r="T10" s="125">
        <v>1</v>
      </c>
      <c r="U10" s="123"/>
      <c r="V10" s="105"/>
      <c r="W10" s="105"/>
      <c r="X10" s="11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05"/>
      <c r="AW10" s="105"/>
      <c r="AX10" s="105"/>
      <c r="AY10" s="105"/>
      <c r="AZ10" s="105"/>
      <c r="BA10" s="105"/>
      <c r="BB10" s="105"/>
      <c r="BC10" s="105"/>
      <c r="BD10" s="105"/>
      <c r="BE10" s="123"/>
      <c r="BF10" s="123">
        <v>10</v>
      </c>
    </row>
    <row r="11" spans="1:63" ht="17.25" customHeight="1">
      <c r="A11" s="226"/>
      <c r="B11" s="235" t="s">
        <v>180</v>
      </c>
      <c r="C11" s="138" t="s">
        <v>8</v>
      </c>
      <c r="D11" s="127" t="s">
        <v>6</v>
      </c>
      <c r="E11" s="126">
        <v>2</v>
      </c>
      <c r="F11" s="126">
        <v>2</v>
      </c>
      <c r="G11" s="126">
        <v>2</v>
      </c>
      <c r="H11" s="126">
        <v>2</v>
      </c>
      <c r="I11" s="126">
        <v>2</v>
      </c>
      <c r="J11" s="126">
        <v>2</v>
      </c>
      <c r="K11" s="126">
        <v>2</v>
      </c>
      <c r="L11" s="126">
        <v>2</v>
      </c>
      <c r="M11" s="126">
        <v>2</v>
      </c>
      <c r="N11" s="126">
        <v>2</v>
      </c>
      <c r="O11" s="126">
        <v>2</v>
      </c>
      <c r="P11" s="126">
        <v>2</v>
      </c>
      <c r="Q11" s="126">
        <v>2</v>
      </c>
      <c r="R11" s="126">
        <v>2</v>
      </c>
      <c r="S11" s="126">
        <v>2</v>
      </c>
      <c r="T11" s="126">
        <v>2</v>
      </c>
      <c r="U11" s="126"/>
      <c r="V11" s="105" t="s">
        <v>21</v>
      </c>
      <c r="W11" s="105">
        <f>SUM(E11:U11)</f>
        <v>32</v>
      </c>
      <c r="X11" s="109">
        <v>2</v>
      </c>
      <c r="Y11" s="126">
        <v>2</v>
      </c>
      <c r="Z11" s="126">
        <v>2</v>
      </c>
      <c r="AA11" s="126">
        <v>2</v>
      </c>
      <c r="AB11" s="126">
        <v>2</v>
      </c>
      <c r="AC11" s="126">
        <v>2</v>
      </c>
      <c r="AD11" s="126">
        <v>2</v>
      </c>
      <c r="AE11" s="126">
        <v>2</v>
      </c>
      <c r="AF11" s="126">
        <v>2</v>
      </c>
      <c r="AG11" s="126">
        <v>2</v>
      </c>
      <c r="AH11" s="126">
        <v>2</v>
      </c>
      <c r="AI11" s="126">
        <v>2</v>
      </c>
      <c r="AJ11" s="126">
        <v>2</v>
      </c>
      <c r="AK11" s="126">
        <v>2</v>
      </c>
      <c r="AL11" s="126">
        <v>2</v>
      </c>
      <c r="AM11" s="126">
        <v>2</v>
      </c>
      <c r="AN11" s="126">
        <v>2</v>
      </c>
      <c r="AO11" s="126">
        <v>2</v>
      </c>
      <c r="AP11" s="126">
        <v>2</v>
      </c>
      <c r="AQ11" s="126">
        <v>2</v>
      </c>
      <c r="AR11" s="126">
        <v>2</v>
      </c>
      <c r="AS11" s="126">
        <v>2</v>
      </c>
      <c r="AT11" s="126">
        <v>2</v>
      </c>
      <c r="AU11" s="123"/>
      <c r="AV11" s="105"/>
      <c r="AW11" s="105" t="s">
        <v>21</v>
      </c>
      <c r="AX11" s="105">
        <v>46</v>
      </c>
      <c r="AY11" s="105"/>
      <c r="AZ11" s="105"/>
      <c r="BA11" s="105"/>
      <c r="BB11" s="105"/>
      <c r="BC11" s="105"/>
      <c r="BD11" s="105"/>
      <c r="BE11" s="123">
        <v>78</v>
      </c>
      <c r="BF11" s="123"/>
    </row>
    <row r="12" spans="1:63" ht="17.25" customHeight="1">
      <c r="A12" s="226"/>
      <c r="B12" s="232"/>
      <c r="C12" s="136"/>
      <c r="D12" s="127" t="s">
        <v>7</v>
      </c>
      <c r="E12" s="131">
        <v>2</v>
      </c>
      <c r="F12" s="131">
        <v>2</v>
      </c>
      <c r="G12" s="131">
        <v>2</v>
      </c>
      <c r="H12" s="131">
        <v>2</v>
      </c>
      <c r="I12" s="131">
        <v>2</v>
      </c>
      <c r="J12" s="131">
        <v>2</v>
      </c>
      <c r="K12" s="131">
        <v>2</v>
      </c>
      <c r="L12" s="125">
        <v>2</v>
      </c>
      <c r="M12" s="125">
        <v>2</v>
      </c>
      <c r="N12" s="125">
        <v>2</v>
      </c>
      <c r="O12" s="125">
        <v>2</v>
      </c>
      <c r="P12" s="125">
        <v>2</v>
      </c>
      <c r="Q12" s="125">
        <v>2</v>
      </c>
      <c r="R12" s="125">
        <v>2</v>
      </c>
      <c r="S12" s="125">
        <v>2</v>
      </c>
      <c r="T12" s="125">
        <v>2</v>
      </c>
      <c r="U12" s="123"/>
      <c r="V12" s="105"/>
      <c r="W12" s="105"/>
      <c r="X12" s="119">
        <v>2</v>
      </c>
      <c r="Y12" s="125">
        <v>2</v>
      </c>
      <c r="Z12" s="125">
        <v>2</v>
      </c>
      <c r="AA12" s="125">
        <v>2</v>
      </c>
      <c r="AB12" s="125">
        <v>2</v>
      </c>
      <c r="AC12" s="125">
        <v>2</v>
      </c>
      <c r="AD12" s="125">
        <v>2</v>
      </c>
      <c r="AE12" s="125">
        <v>2</v>
      </c>
      <c r="AF12" s="125">
        <v>2</v>
      </c>
      <c r="AG12" s="125">
        <v>2</v>
      </c>
      <c r="AH12" s="125">
        <v>2</v>
      </c>
      <c r="AI12" s="125">
        <v>2</v>
      </c>
      <c r="AJ12" s="125">
        <v>2</v>
      </c>
      <c r="AK12" s="125">
        <v>2</v>
      </c>
      <c r="AL12" s="125">
        <v>2</v>
      </c>
      <c r="AM12" s="125">
        <v>2</v>
      </c>
      <c r="AN12" s="125">
        <v>2</v>
      </c>
      <c r="AO12" s="125">
        <v>2</v>
      </c>
      <c r="AP12" s="125">
        <v>2</v>
      </c>
      <c r="AQ12" s="125">
        <v>2</v>
      </c>
      <c r="AR12" s="125">
        <v>2</v>
      </c>
      <c r="AS12" s="125">
        <v>2</v>
      </c>
      <c r="AT12" s="125">
        <v>2</v>
      </c>
      <c r="AU12" s="123"/>
      <c r="AV12" s="105"/>
      <c r="AW12" s="105"/>
      <c r="AX12" s="105"/>
      <c r="AY12" s="105"/>
      <c r="AZ12" s="105"/>
      <c r="BA12" s="105"/>
      <c r="BB12" s="105"/>
      <c r="BC12" s="105"/>
      <c r="BD12" s="105"/>
      <c r="BE12" s="123"/>
      <c r="BF12" s="123">
        <v>78</v>
      </c>
    </row>
    <row r="13" spans="1:63" ht="17.25" customHeight="1">
      <c r="A13" s="226"/>
      <c r="B13" s="235" t="s">
        <v>178</v>
      </c>
      <c r="C13" s="138" t="s">
        <v>177</v>
      </c>
      <c r="D13" s="127" t="s">
        <v>6</v>
      </c>
      <c r="E13" s="126">
        <v>4</v>
      </c>
      <c r="F13" s="126">
        <v>2</v>
      </c>
      <c r="G13" s="126">
        <v>4</v>
      </c>
      <c r="H13" s="126">
        <v>2</v>
      </c>
      <c r="I13" s="126">
        <v>4</v>
      </c>
      <c r="J13" s="126">
        <v>2</v>
      </c>
      <c r="K13" s="126">
        <v>4</v>
      </c>
      <c r="L13" s="126">
        <v>2</v>
      </c>
      <c r="M13" s="144">
        <v>2</v>
      </c>
      <c r="N13" s="126">
        <v>4</v>
      </c>
      <c r="O13" s="126">
        <v>4</v>
      </c>
      <c r="P13" s="126">
        <v>2</v>
      </c>
      <c r="Q13" s="126">
        <v>4</v>
      </c>
      <c r="R13" s="126">
        <v>2</v>
      </c>
      <c r="S13" s="126">
        <v>4</v>
      </c>
      <c r="T13" s="126">
        <v>2</v>
      </c>
      <c r="U13" s="123"/>
      <c r="V13" s="105" t="s">
        <v>70</v>
      </c>
      <c r="W13" s="105">
        <f>SUM(E13:U13)</f>
        <v>48</v>
      </c>
      <c r="X13" s="11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05"/>
      <c r="AW13" s="105"/>
      <c r="AX13" s="105"/>
      <c r="AY13" s="105"/>
      <c r="AZ13" s="105"/>
      <c r="BA13" s="105"/>
      <c r="BB13" s="105"/>
      <c r="BC13" s="105"/>
      <c r="BD13" s="105"/>
      <c r="BE13" s="123">
        <f>SUM(W13:BD13)</f>
        <v>48</v>
      </c>
      <c r="BF13" s="123"/>
    </row>
    <row r="14" spans="1:63" ht="17.25" customHeight="1">
      <c r="A14" s="226"/>
      <c r="B14" s="232"/>
      <c r="C14" s="136"/>
      <c r="D14" s="127" t="s">
        <v>7</v>
      </c>
      <c r="E14" s="119">
        <v>2</v>
      </c>
      <c r="F14" s="131">
        <v>1</v>
      </c>
      <c r="G14" s="131">
        <v>2</v>
      </c>
      <c r="H14" s="131">
        <v>1</v>
      </c>
      <c r="I14" s="131">
        <v>2</v>
      </c>
      <c r="J14" s="131">
        <v>1</v>
      </c>
      <c r="K14" s="131">
        <v>2</v>
      </c>
      <c r="L14" s="125">
        <v>1</v>
      </c>
      <c r="M14" s="125">
        <v>1</v>
      </c>
      <c r="N14" s="125">
        <v>2</v>
      </c>
      <c r="O14" s="125">
        <v>2</v>
      </c>
      <c r="P14" s="125">
        <v>1</v>
      </c>
      <c r="Q14" s="125">
        <v>2</v>
      </c>
      <c r="R14" s="125">
        <v>1</v>
      </c>
      <c r="S14" s="125">
        <v>2</v>
      </c>
      <c r="T14" s="125">
        <v>1</v>
      </c>
      <c r="U14" s="161"/>
      <c r="V14" s="105"/>
      <c r="W14" s="105"/>
      <c r="X14" s="11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05"/>
      <c r="AW14" s="105"/>
      <c r="AX14" s="105"/>
      <c r="AY14" s="105"/>
      <c r="AZ14" s="105"/>
      <c r="BA14" s="105"/>
      <c r="BB14" s="105"/>
      <c r="BC14" s="105"/>
      <c r="BD14" s="105"/>
      <c r="BE14" s="123"/>
      <c r="BF14" s="123">
        <v>24</v>
      </c>
    </row>
    <row r="15" spans="1:63" ht="17.25" customHeight="1">
      <c r="A15" s="226"/>
      <c r="B15" s="235" t="s">
        <v>176</v>
      </c>
      <c r="C15" s="138" t="s">
        <v>212</v>
      </c>
      <c r="D15" s="127" t="s">
        <v>6</v>
      </c>
      <c r="E15" s="113">
        <v>2</v>
      </c>
      <c r="F15" s="126">
        <v>4</v>
      </c>
      <c r="G15" s="113">
        <v>2</v>
      </c>
      <c r="H15" s="126">
        <v>4</v>
      </c>
      <c r="I15" s="113">
        <v>2</v>
      </c>
      <c r="J15" s="126">
        <v>4</v>
      </c>
      <c r="K15" s="113">
        <v>2</v>
      </c>
      <c r="L15" s="126">
        <v>4</v>
      </c>
      <c r="M15" s="113">
        <v>4</v>
      </c>
      <c r="N15" s="126">
        <v>4</v>
      </c>
      <c r="O15" s="113">
        <v>2</v>
      </c>
      <c r="P15" s="126">
        <v>4</v>
      </c>
      <c r="Q15" s="113">
        <v>2</v>
      </c>
      <c r="R15" s="126">
        <v>4</v>
      </c>
      <c r="S15" s="113">
        <v>2</v>
      </c>
      <c r="T15" s="126">
        <v>6</v>
      </c>
      <c r="U15" s="123"/>
      <c r="V15" s="105"/>
      <c r="W15" s="105">
        <f>SUM(E15:U15)</f>
        <v>52</v>
      </c>
      <c r="X15" s="113">
        <v>2</v>
      </c>
      <c r="Y15" s="123">
        <v>2</v>
      </c>
      <c r="Z15" s="123">
        <v>2</v>
      </c>
      <c r="AA15" s="123">
        <v>2</v>
      </c>
      <c r="AB15" s="123">
        <v>2</v>
      </c>
      <c r="AC15" s="123">
        <v>2</v>
      </c>
      <c r="AD15" s="123">
        <v>2</v>
      </c>
      <c r="AE15" s="123">
        <v>2</v>
      </c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05"/>
      <c r="AW15" s="105" t="s">
        <v>70</v>
      </c>
      <c r="AX15" s="105">
        <f>SUM(X15:AU15)</f>
        <v>16</v>
      </c>
      <c r="AY15" s="105"/>
      <c r="AZ15" s="105"/>
      <c r="BA15" s="105"/>
      <c r="BB15" s="105"/>
      <c r="BC15" s="105"/>
      <c r="BD15" s="105"/>
      <c r="BE15" s="123">
        <f>SUM(AX15,W15,)</f>
        <v>68</v>
      </c>
      <c r="BF15" s="123"/>
    </row>
    <row r="16" spans="1:63" ht="17.25" customHeight="1">
      <c r="A16" s="226"/>
      <c r="B16" s="232"/>
      <c r="C16" s="136"/>
      <c r="D16" s="127" t="s">
        <v>7</v>
      </c>
      <c r="E16" s="119">
        <v>1</v>
      </c>
      <c r="F16" s="131">
        <v>2</v>
      </c>
      <c r="G16" s="131">
        <v>1</v>
      </c>
      <c r="H16" s="131">
        <v>2</v>
      </c>
      <c r="I16" s="131">
        <v>1</v>
      </c>
      <c r="J16" s="131">
        <v>2</v>
      </c>
      <c r="K16" s="131">
        <v>1</v>
      </c>
      <c r="L16" s="125">
        <v>2</v>
      </c>
      <c r="M16" s="125">
        <v>2</v>
      </c>
      <c r="N16" s="125">
        <v>2</v>
      </c>
      <c r="O16" s="125">
        <v>1</v>
      </c>
      <c r="P16" s="125">
        <v>2</v>
      </c>
      <c r="Q16" s="125">
        <v>1</v>
      </c>
      <c r="R16" s="125">
        <v>2</v>
      </c>
      <c r="S16" s="125">
        <v>1</v>
      </c>
      <c r="T16" s="125">
        <v>3</v>
      </c>
      <c r="U16" s="123"/>
      <c r="V16" s="105"/>
      <c r="W16" s="105"/>
      <c r="X16" s="119">
        <v>1</v>
      </c>
      <c r="Y16" s="131">
        <v>1</v>
      </c>
      <c r="Z16" s="131">
        <v>1</v>
      </c>
      <c r="AA16" s="131">
        <v>1</v>
      </c>
      <c r="AB16" s="131">
        <v>1</v>
      </c>
      <c r="AC16" s="131">
        <v>1</v>
      </c>
      <c r="AD16" s="131">
        <v>1</v>
      </c>
      <c r="AE16" s="131">
        <v>1</v>
      </c>
      <c r="AF16" s="126"/>
      <c r="AG16" s="126"/>
      <c r="AH16" s="126"/>
      <c r="AI16" s="126"/>
      <c r="AJ16" s="126"/>
      <c r="AK16" s="126"/>
      <c r="AL16" s="126"/>
      <c r="AM16" s="123"/>
      <c r="AN16" s="123"/>
      <c r="AO16" s="123"/>
      <c r="AP16" s="123"/>
      <c r="AQ16" s="123"/>
      <c r="AR16" s="123"/>
      <c r="AS16" s="123"/>
      <c r="AT16" s="123"/>
      <c r="AU16" s="123"/>
      <c r="AV16" s="105"/>
      <c r="AW16" s="105"/>
      <c r="AX16" s="105"/>
      <c r="AY16" s="105"/>
      <c r="AZ16" s="105"/>
      <c r="BA16" s="105"/>
      <c r="BB16" s="105"/>
      <c r="BC16" s="105"/>
      <c r="BD16" s="105"/>
      <c r="BE16" s="123"/>
      <c r="BF16" s="123">
        <v>34</v>
      </c>
    </row>
    <row r="17" spans="1:58" ht="17.25" customHeight="1">
      <c r="A17" s="226"/>
      <c r="B17" s="235" t="s">
        <v>174</v>
      </c>
      <c r="C17" s="138" t="s">
        <v>211</v>
      </c>
      <c r="D17" s="127" t="s">
        <v>6</v>
      </c>
      <c r="E17" s="113">
        <v>4</v>
      </c>
      <c r="F17" s="126">
        <v>8</v>
      </c>
      <c r="G17" s="113">
        <v>4</v>
      </c>
      <c r="H17" s="126">
        <v>6</v>
      </c>
      <c r="I17" s="113">
        <v>4</v>
      </c>
      <c r="J17" s="126">
        <v>8</v>
      </c>
      <c r="K17" s="113">
        <v>4</v>
      </c>
      <c r="L17" s="126">
        <v>8</v>
      </c>
      <c r="M17" s="113">
        <v>6</v>
      </c>
      <c r="N17" s="126">
        <v>8</v>
      </c>
      <c r="O17" s="113">
        <v>4</v>
      </c>
      <c r="P17" s="126">
        <v>8</v>
      </c>
      <c r="Q17" s="113">
        <v>4</v>
      </c>
      <c r="R17" s="126">
        <v>8</v>
      </c>
      <c r="S17" s="113">
        <v>4</v>
      </c>
      <c r="T17" s="126">
        <v>8</v>
      </c>
      <c r="U17" s="171"/>
      <c r="V17" s="237"/>
      <c r="W17" s="237">
        <f>SUM(E17:V17)</f>
        <v>96</v>
      </c>
      <c r="X17" s="109">
        <v>2</v>
      </c>
      <c r="Y17" s="126"/>
      <c r="Z17" s="126">
        <v>2</v>
      </c>
      <c r="AA17" s="126">
        <v>2</v>
      </c>
      <c r="AB17" s="126">
        <v>2</v>
      </c>
      <c r="AC17" s="126"/>
      <c r="AD17" s="126">
        <v>2</v>
      </c>
      <c r="AE17" s="126">
        <v>2</v>
      </c>
      <c r="AF17" s="126">
        <v>2</v>
      </c>
      <c r="AG17" s="126"/>
      <c r="AH17" s="126">
        <v>2</v>
      </c>
      <c r="AI17" s="126">
        <v>2</v>
      </c>
      <c r="AJ17" s="126">
        <v>2</v>
      </c>
      <c r="AK17" s="126"/>
      <c r="AL17" s="126">
        <v>2</v>
      </c>
      <c r="AM17" s="126">
        <v>2</v>
      </c>
      <c r="AN17" s="126">
        <v>2</v>
      </c>
      <c r="AO17" s="113"/>
      <c r="AP17" s="126">
        <v>2</v>
      </c>
      <c r="AQ17" s="126">
        <v>2</v>
      </c>
      <c r="AR17" s="126">
        <v>2</v>
      </c>
      <c r="AS17" s="126"/>
      <c r="AT17" s="126">
        <v>2</v>
      </c>
      <c r="AU17" s="241" t="s">
        <v>96</v>
      </c>
      <c r="AV17" s="240"/>
      <c r="AW17" s="105"/>
      <c r="AX17" s="105">
        <f>SUM(X17:AT17)</f>
        <v>34</v>
      </c>
      <c r="AY17" s="105"/>
      <c r="AZ17" s="105"/>
      <c r="BA17" s="105"/>
      <c r="BB17" s="105"/>
      <c r="BC17" s="105"/>
      <c r="BD17" s="105"/>
      <c r="BE17" s="123">
        <f>SUM(AX17,W17,)</f>
        <v>130</v>
      </c>
      <c r="BF17" s="123"/>
    </row>
    <row r="18" spans="1:58" ht="17.25" customHeight="1">
      <c r="A18" s="226"/>
      <c r="B18" s="232"/>
      <c r="C18" s="136"/>
      <c r="D18" s="127" t="s">
        <v>7</v>
      </c>
      <c r="E18" s="119">
        <v>2</v>
      </c>
      <c r="F18" s="131">
        <v>4</v>
      </c>
      <c r="G18" s="131">
        <v>2</v>
      </c>
      <c r="H18" s="131">
        <v>3</v>
      </c>
      <c r="I18" s="131">
        <v>2</v>
      </c>
      <c r="J18" s="131">
        <v>4</v>
      </c>
      <c r="K18" s="131">
        <v>2</v>
      </c>
      <c r="L18" s="125">
        <v>4</v>
      </c>
      <c r="M18" s="125">
        <v>3</v>
      </c>
      <c r="N18" s="125">
        <v>4</v>
      </c>
      <c r="O18" s="125">
        <v>2</v>
      </c>
      <c r="P18" s="125">
        <v>4</v>
      </c>
      <c r="Q18" s="125">
        <v>2</v>
      </c>
      <c r="R18" s="125">
        <v>4</v>
      </c>
      <c r="S18" s="125">
        <v>2</v>
      </c>
      <c r="T18" s="125">
        <v>4</v>
      </c>
      <c r="U18" s="123"/>
      <c r="V18" s="237"/>
      <c r="W18" s="105"/>
      <c r="X18" s="119">
        <v>1</v>
      </c>
      <c r="Y18" s="125"/>
      <c r="Z18" s="125">
        <v>1</v>
      </c>
      <c r="AA18" s="125">
        <v>1</v>
      </c>
      <c r="AB18" s="125">
        <v>1</v>
      </c>
      <c r="AC18" s="125"/>
      <c r="AD18" s="125">
        <v>1</v>
      </c>
      <c r="AE18" s="125">
        <v>1</v>
      </c>
      <c r="AF18" s="125">
        <v>1</v>
      </c>
      <c r="AG18" s="125"/>
      <c r="AH18" s="125">
        <v>1</v>
      </c>
      <c r="AI18" s="125">
        <v>1</v>
      </c>
      <c r="AJ18" s="125">
        <v>1</v>
      </c>
      <c r="AK18" s="125"/>
      <c r="AL18" s="125">
        <v>1</v>
      </c>
      <c r="AM18" s="125">
        <v>1</v>
      </c>
      <c r="AN18" s="125">
        <v>1</v>
      </c>
      <c r="AO18" s="125"/>
      <c r="AP18" s="125">
        <v>1</v>
      </c>
      <c r="AQ18" s="125">
        <v>1</v>
      </c>
      <c r="AR18" s="125">
        <v>1</v>
      </c>
      <c r="AS18" s="125"/>
      <c r="AT18" s="239">
        <v>1</v>
      </c>
      <c r="AU18" s="123"/>
      <c r="AV18" s="105"/>
      <c r="AW18" s="105"/>
      <c r="AX18" s="105"/>
      <c r="AY18" s="105"/>
      <c r="AZ18" s="105"/>
      <c r="BA18" s="105"/>
      <c r="BB18" s="105"/>
      <c r="BC18" s="105"/>
      <c r="BD18" s="105"/>
      <c r="BE18" s="123"/>
      <c r="BF18" s="123">
        <v>65</v>
      </c>
    </row>
    <row r="19" spans="1:58" ht="17.25" customHeight="1">
      <c r="A19" s="226"/>
      <c r="B19" s="235" t="s">
        <v>172</v>
      </c>
      <c r="C19" s="138" t="s">
        <v>210</v>
      </c>
      <c r="D19" s="127" t="s">
        <v>6</v>
      </c>
      <c r="E19" s="113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237"/>
      <c r="W19" s="105"/>
      <c r="X19" s="126">
        <v>2</v>
      </c>
      <c r="Y19" s="126">
        <v>2</v>
      </c>
      <c r="Z19" s="126">
        <v>2</v>
      </c>
      <c r="AA19" s="126">
        <v>2</v>
      </c>
      <c r="AB19" s="126">
        <v>2</v>
      </c>
      <c r="AC19" s="126">
        <v>2</v>
      </c>
      <c r="AD19" s="126">
        <v>4</v>
      </c>
      <c r="AE19" s="126">
        <v>2</v>
      </c>
      <c r="AF19" s="126">
        <v>6</v>
      </c>
      <c r="AG19" s="126">
        <v>4</v>
      </c>
      <c r="AH19" s="126">
        <v>4</v>
      </c>
      <c r="AI19" s="126">
        <v>4</v>
      </c>
      <c r="AJ19" s="126">
        <v>4</v>
      </c>
      <c r="AK19" s="126">
        <v>4</v>
      </c>
      <c r="AL19" s="126">
        <v>4</v>
      </c>
      <c r="AM19" s="126">
        <v>4</v>
      </c>
      <c r="AN19" s="126">
        <v>4</v>
      </c>
      <c r="AO19" s="126">
        <v>4</v>
      </c>
      <c r="AP19" s="126">
        <v>4</v>
      </c>
      <c r="AQ19" s="126">
        <v>4</v>
      </c>
      <c r="AR19" s="126">
        <v>4</v>
      </c>
      <c r="AS19" s="126">
        <v>4</v>
      </c>
      <c r="AT19" s="126">
        <v>4</v>
      </c>
      <c r="AU19" s="126"/>
      <c r="AV19" s="105"/>
      <c r="AW19" s="105" t="s">
        <v>70</v>
      </c>
      <c r="AX19" s="105">
        <f>SUM(X19:AU19)</f>
        <v>80</v>
      </c>
      <c r="AY19" s="105"/>
      <c r="AZ19" s="105"/>
      <c r="BA19" s="105"/>
      <c r="BB19" s="105"/>
      <c r="BC19" s="105"/>
      <c r="BD19" s="105"/>
      <c r="BE19" s="123">
        <f>SUM(W19,AX19)</f>
        <v>80</v>
      </c>
      <c r="BF19" s="123"/>
    </row>
    <row r="20" spans="1:58" ht="17.25" customHeight="1">
      <c r="A20" s="226"/>
      <c r="B20" s="232"/>
      <c r="C20" s="136"/>
      <c r="D20" s="127" t="s">
        <v>7</v>
      </c>
      <c r="E20" s="126"/>
      <c r="F20" s="126"/>
      <c r="G20" s="126"/>
      <c r="H20" s="126"/>
      <c r="I20" s="126"/>
      <c r="J20" s="126"/>
      <c r="K20" s="126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05"/>
      <c r="W20" s="105"/>
      <c r="X20" s="119">
        <v>1</v>
      </c>
      <c r="Y20" s="125">
        <v>1</v>
      </c>
      <c r="Z20" s="125">
        <v>1</v>
      </c>
      <c r="AA20" s="125">
        <v>1</v>
      </c>
      <c r="AB20" s="125">
        <v>1</v>
      </c>
      <c r="AC20" s="125">
        <v>1</v>
      </c>
      <c r="AD20" s="125">
        <v>2</v>
      </c>
      <c r="AE20" s="125">
        <v>1</v>
      </c>
      <c r="AF20" s="125">
        <v>3</v>
      </c>
      <c r="AG20" s="125">
        <v>2</v>
      </c>
      <c r="AH20" s="125">
        <v>2</v>
      </c>
      <c r="AI20" s="125">
        <v>2</v>
      </c>
      <c r="AJ20" s="125">
        <v>2</v>
      </c>
      <c r="AK20" s="125">
        <v>2</v>
      </c>
      <c r="AL20" s="125">
        <v>2</v>
      </c>
      <c r="AM20" s="125">
        <v>2</v>
      </c>
      <c r="AN20" s="125">
        <v>2</v>
      </c>
      <c r="AO20" s="125">
        <v>2</v>
      </c>
      <c r="AP20" s="125">
        <v>2</v>
      </c>
      <c r="AQ20" s="125">
        <v>2</v>
      </c>
      <c r="AR20" s="125">
        <v>2</v>
      </c>
      <c r="AS20" s="125">
        <v>2</v>
      </c>
      <c r="AT20" s="125">
        <v>2</v>
      </c>
      <c r="AU20" s="123"/>
      <c r="AV20" s="105"/>
      <c r="AW20" s="105"/>
      <c r="AX20" s="105"/>
      <c r="AY20" s="105"/>
      <c r="AZ20" s="105"/>
      <c r="BA20" s="105"/>
      <c r="BB20" s="105"/>
      <c r="BC20" s="105"/>
      <c r="BD20" s="105"/>
      <c r="BE20" s="123"/>
      <c r="BF20" s="123">
        <v>40</v>
      </c>
    </row>
    <row r="21" spans="1:58" ht="17.25" customHeight="1">
      <c r="A21" s="226"/>
      <c r="B21" s="235" t="s">
        <v>164</v>
      </c>
      <c r="C21" s="138" t="s">
        <v>209</v>
      </c>
      <c r="D21" s="127" t="s">
        <v>6</v>
      </c>
      <c r="E21" s="123">
        <v>6</v>
      </c>
      <c r="F21" s="126">
        <v>6</v>
      </c>
      <c r="G21" s="126">
        <v>6</v>
      </c>
      <c r="H21" s="126">
        <v>8</v>
      </c>
      <c r="I21" s="126">
        <v>6</v>
      </c>
      <c r="J21" s="126">
        <v>6</v>
      </c>
      <c r="K21" s="126">
        <v>8</v>
      </c>
      <c r="L21" s="126">
        <v>6</v>
      </c>
      <c r="M21" s="126">
        <v>8</v>
      </c>
      <c r="N21" s="126">
        <v>4</v>
      </c>
      <c r="O21" s="126">
        <v>6</v>
      </c>
      <c r="P21" s="126">
        <v>6</v>
      </c>
      <c r="Q21" s="123">
        <v>8</v>
      </c>
      <c r="R21" s="123">
        <v>6</v>
      </c>
      <c r="S21" s="123">
        <v>8</v>
      </c>
      <c r="T21" s="113">
        <v>6</v>
      </c>
      <c r="U21" s="223" t="s">
        <v>96</v>
      </c>
      <c r="V21" s="142"/>
      <c r="W21" s="105">
        <f>SUM(E21:V21)</f>
        <v>104</v>
      </c>
      <c r="X21" s="11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05"/>
      <c r="AW21" s="105"/>
      <c r="AX21" s="105"/>
      <c r="AY21" s="105"/>
      <c r="AZ21" s="105"/>
      <c r="BA21" s="105"/>
      <c r="BB21" s="105"/>
      <c r="BC21" s="105"/>
      <c r="BD21" s="105"/>
      <c r="BE21" s="123">
        <f>SUM(W21:BD21)</f>
        <v>104</v>
      </c>
      <c r="BF21" s="123"/>
    </row>
    <row r="22" spans="1:58" ht="17.25" customHeight="1">
      <c r="A22" s="226"/>
      <c r="B22" s="232"/>
      <c r="C22" s="136"/>
      <c r="D22" s="127" t="s">
        <v>7</v>
      </c>
      <c r="E22" s="131">
        <v>3</v>
      </c>
      <c r="F22" s="131">
        <v>3</v>
      </c>
      <c r="G22" s="131">
        <v>3</v>
      </c>
      <c r="H22" s="131">
        <v>4</v>
      </c>
      <c r="I22" s="131">
        <v>3</v>
      </c>
      <c r="J22" s="131">
        <v>3</v>
      </c>
      <c r="K22" s="131">
        <v>4</v>
      </c>
      <c r="L22" s="125">
        <v>3</v>
      </c>
      <c r="M22" s="125">
        <v>4</v>
      </c>
      <c r="N22" s="125">
        <v>2</v>
      </c>
      <c r="O22" s="125">
        <v>3</v>
      </c>
      <c r="P22" s="125">
        <v>3</v>
      </c>
      <c r="Q22" s="125">
        <v>4</v>
      </c>
      <c r="R22" s="125">
        <v>3</v>
      </c>
      <c r="S22" s="125">
        <v>4</v>
      </c>
      <c r="T22" s="238">
        <v>3</v>
      </c>
      <c r="U22" s="123"/>
      <c r="V22" s="105"/>
      <c r="W22" s="105"/>
      <c r="X22" s="11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05"/>
      <c r="AW22" s="105"/>
      <c r="AX22" s="105"/>
      <c r="AY22" s="105"/>
      <c r="AZ22" s="105"/>
      <c r="BA22" s="105"/>
      <c r="BB22" s="105"/>
      <c r="BC22" s="105"/>
      <c r="BD22" s="105"/>
      <c r="BE22" s="123"/>
      <c r="BF22" s="123">
        <v>52</v>
      </c>
    </row>
    <row r="23" spans="1:58" ht="17.25" customHeight="1">
      <c r="A23" s="226"/>
      <c r="B23" s="235" t="s">
        <v>166</v>
      </c>
      <c r="C23" s="138" t="s">
        <v>208</v>
      </c>
      <c r="D23" s="127" t="s">
        <v>6</v>
      </c>
      <c r="E23" s="126">
        <v>10</v>
      </c>
      <c r="F23" s="126">
        <v>6</v>
      </c>
      <c r="G23" s="126">
        <v>6</v>
      </c>
      <c r="H23" s="126">
        <v>6</v>
      </c>
      <c r="I23" s="126">
        <v>6</v>
      </c>
      <c r="J23" s="126">
        <v>6</v>
      </c>
      <c r="K23" s="126">
        <v>6</v>
      </c>
      <c r="L23" s="126">
        <v>6</v>
      </c>
      <c r="M23" s="126">
        <v>6</v>
      </c>
      <c r="N23" s="126">
        <v>8</v>
      </c>
      <c r="O23" s="126">
        <v>8</v>
      </c>
      <c r="P23" s="126">
        <v>6</v>
      </c>
      <c r="Q23" s="126">
        <v>6</v>
      </c>
      <c r="R23" s="126">
        <v>6</v>
      </c>
      <c r="S23" s="126">
        <v>6</v>
      </c>
      <c r="T23" s="126">
        <v>2</v>
      </c>
      <c r="U23" s="113"/>
      <c r="V23" s="237"/>
      <c r="W23" s="105">
        <v>100</v>
      </c>
      <c r="X23" s="163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237"/>
      <c r="AW23" s="237"/>
      <c r="AX23" s="237"/>
      <c r="AY23" s="105"/>
      <c r="AZ23" s="105"/>
      <c r="BA23" s="105"/>
      <c r="BB23" s="105"/>
      <c r="BC23" s="105"/>
      <c r="BD23" s="105"/>
      <c r="BE23" s="123">
        <v>100</v>
      </c>
      <c r="BF23" s="123"/>
    </row>
    <row r="24" spans="1:58" ht="17.25" customHeight="1">
      <c r="A24" s="226"/>
      <c r="B24" s="232"/>
      <c r="C24" s="136"/>
      <c r="D24" s="127" t="s">
        <v>7</v>
      </c>
      <c r="E24" s="131">
        <v>5</v>
      </c>
      <c r="F24" s="131">
        <v>3</v>
      </c>
      <c r="G24" s="131">
        <v>3</v>
      </c>
      <c r="H24" s="131">
        <v>3</v>
      </c>
      <c r="I24" s="131">
        <v>3</v>
      </c>
      <c r="J24" s="131">
        <v>3</v>
      </c>
      <c r="K24" s="131">
        <v>3</v>
      </c>
      <c r="L24" s="125">
        <v>3</v>
      </c>
      <c r="M24" s="125">
        <v>3</v>
      </c>
      <c r="N24" s="125">
        <v>4</v>
      </c>
      <c r="O24" s="125">
        <v>4</v>
      </c>
      <c r="P24" s="125">
        <v>3</v>
      </c>
      <c r="Q24" s="125">
        <v>3</v>
      </c>
      <c r="R24" s="125">
        <v>3</v>
      </c>
      <c r="S24" s="125">
        <v>3</v>
      </c>
      <c r="T24" s="125">
        <v>1</v>
      </c>
      <c r="U24" s="236" t="s">
        <v>96</v>
      </c>
      <c r="V24" s="105"/>
      <c r="W24" s="105"/>
      <c r="X24" s="11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05"/>
      <c r="AW24" s="105"/>
      <c r="AX24" s="105"/>
      <c r="AY24" s="105"/>
      <c r="AZ24" s="105"/>
      <c r="BA24" s="105"/>
      <c r="BB24" s="105"/>
      <c r="BC24" s="105"/>
      <c r="BD24" s="105"/>
      <c r="BE24" s="123"/>
      <c r="BF24" s="123">
        <v>50</v>
      </c>
    </row>
    <row r="25" spans="1:58" ht="17.25" customHeight="1">
      <c r="A25" s="226"/>
      <c r="B25" s="235" t="s">
        <v>170</v>
      </c>
      <c r="C25" s="138" t="s">
        <v>207</v>
      </c>
      <c r="D25" s="127" t="s">
        <v>6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05"/>
      <c r="W25" s="105"/>
      <c r="X25" s="123">
        <v>6</v>
      </c>
      <c r="Y25" s="123">
        <v>6</v>
      </c>
      <c r="Z25" s="123">
        <v>6</v>
      </c>
      <c r="AA25" s="123">
        <v>6</v>
      </c>
      <c r="AB25" s="123">
        <v>6</v>
      </c>
      <c r="AC25" s="123">
        <v>6</v>
      </c>
      <c r="AD25" s="123">
        <v>6</v>
      </c>
      <c r="AE25" s="123">
        <v>6</v>
      </c>
      <c r="AF25" s="123">
        <v>4</v>
      </c>
      <c r="AG25" s="123">
        <v>6</v>
      </c>
      <c r="AH25" s="123">
        <v>6</v>
      </c>
      <c r="AI25" s="123">
        <v>6</v>
      </c>
      <c r="AJ25" s="123">
        <v>6</v>
      </c>
      <c r="AK25" s="123">
        <v>6</v>
      </c>
      <c r="AL25" s="123">
        <v>6</v>
      </c>
      <c r="AM25" s="123">
        <v>6</v>
      </c>
      <c r="AN25" s="123">
        <v>6</v>
      </c>
      <c r="AO25" s="123">
        <v>6</v>
      </c>
      <c r="AP25" s="123">
        <v>8</v>
      </c>
      <c r="AQ25" s="123">
        <v>8</v>
      </c>
      <c r="AR25" s="123">
        <v>8</v>
      </c>
      <c r="AS25" s="123">
        <v>8</v>
      </c>
      <c r="AT25" s="113">
        <v>6</v>
      </c>
      <c r="AU25" s="234"/>
      <c r="AV25" s="233"/>
      <c r="AW25" s="105" t="s">
        <v>70</v>
      </c>
      <c r="AX25" s="105">
        <f>SUM(L25:AW25)</f>
        <v>144</v>
      </c>
      <c r="AY25" s="105"/>
      <c r="AZ25" s="105"/>
      <c r="BA25" s="105"/>
      <c r="BB25" s="105"/>
      <c r="BC25" s="105"/>
      <c r="BD25" s="105"/>
      <c r="BE25" s="123">
        <v>144</v>
      </c>
      <c r="BF25" s="123"/>
    </row>
    <row r="26" spans="1:58" ht="17.25" customHeight="1">
      <c r="A26" s="226"/>
      <c r="B26" s="232"/>
      <c r="C26" s="136"/>
      <c r="D26" s="127" t="s">
        <v>7</v>
      </c>
      <c r="E26" s="126"/>
      <c r="F26" s="126"/>
      <c r="G26" s="126"/>
      <c r="H26" s="126"/>
      <c r="I26" s="126"/>
      <c r="J26" s="126"/>
      <c r="K26" s="126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05"/>
      <c r="W26" s="105"/>
      <c r="X26" s="125">
        <v>3</v>
      </c>
      <c r="Y26" s="125">
        <v>3</v>
      </c>
      <c r="Z26" s="125">
        <v>3</v>
      </c>
      <c r="AA26" s="125">
        <v>3</v>
      </c>
      <c r="AB26" s="125">
        <v>3</v>
      </c>
      <c r="AC26" s="125">
        <v>3</v>
      </c>
      <c r="AD26" s="125">
        <v>3</v>
      </c>
      <c r="AE26" s="125">
        <v>3</v>
      </c>
      <c r="AF26" s="125">
        <v>2</v>
      </c>
      <c r="AG26" s="125">
        <v>3</v>
      </c>
      <c r="AH26" s="125">
        <v>3</v>
      </c>
      <c r="AI26" s="125">
        <v>3</v>
      </c>
      <c r="AJ26" s="125">
        <v>3</v>
      </c>
      <c r="AK26" s="125">
        <v>3</v>
      </c>
      <c r="AL26" s="125">
        <v>3</v>
      </c>
      <c r="AM26" s="125">
        <v>3</v>
      </c>
      <c r="AN26" s="125">
        <v>3</v>
      </c>
      <c r="AO26" s="125">
        <v>3</v>
      </c>
      <c r="AP26" s="125">
        <v>4</v>
      </c>
      <c r="AQ26" s="125">
        <v>4</v>
      </c>
      <c r="AR26" s="125">
        <v>4</v>
      </c>
      <c r="AS26" s="125">
        <v>4</v>
      </c>
      <c r="AT26" s="125">
        <v>3</v>
      </c>
      <c r="AU26" s="113"/>
      <c r="AV26" s="105"/>
      <c r="AW26" s="105"/>
      <c r="AX26" s="105"/>
      <c r="AY26" s="105"/>
      <c r="AZ26" s="105"/>
      <c r="BA26" s="105"/>
      <c r="BB26" s="105"/>
      <c r="BC26" s="105"/>
      <c r="BD26" s="105"/>
      <c r="BE26" s="123"/>
      <c r="BF26" s="123">
        <v>72</v>
      </c>
    </row>
    <row r="27" spans="1:58" ht="17.25" customHeight="1">
      <c r="A27" s="226"/>
      <c r="B27" s="231" t="s">
        <v>168</v>
      </c>
      <c r="C27" s="134" t="s">
        <v>206</v>
      </c>
      <c r="D27" s="127" t="s">
        <v>6</v>
      </c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05"/>
      <c r="W27" s="105"/>
      <c r="X27" s="123">
        <v>4</v>
      </c>
      <c r="Y27" s="123">
        <v>6</v>
      </c>
      <c r="Z27" s="123">
        <v>6</v>
      </c>
      <c r="AA27" s="123">
        <v>6</v>
      </c>
      <c r="AB27" s="123">
        <v>6</v>
      </c>
      <c r="AC27" s="123">
        <v>6</v>
      </c>
      <c r="AD27" s="123">
        <v>4</v>
      </c>
      <c r="AE27" s="123">
        <v>4</v>
      </c>
      <c r="AF27" s="123">
        <v>6</v>
      </c>
      <c r="AG27" s="123">
        <v>8</v>
      </c>
      <c r="AH27" s="123">
        <v>4</v>
      </c>
      <c r="AI27" s="123">
        <v>6</v>
      </c>
      <c r="AJ27" s="123">
        <v>4</v>
      </c>
      <c r="AK27" s="123">
        <v>6</v>
      </c>
      <c r="AL27" s="123">
        <v>4</v>
      </c>
      <c r="AM27" s="123">
        <v>4</v>
      </c>
      <c r="AN27" s="123">
        <v>4</v>
      </c>
      <c r="AO27" s="123">
        <v>2</v>
      </c>
      <c r="AP27" s="123">
        <v>4</v>
      </c>
      <c r="AQ27" s="123">
        <v>4</v>
      </c>
      <c r="AR27" s="123">
        <v>4</v>
      </c>
      <c r="AS27" s="123">
        <v>4</v>
      </c>
      <c r="AT27" s="123">
        <v>6</v>
      </c>
      <c r="AU27" s="113"/>
      <c r="AV27" s="105"/>
      <c r="AW27" s="105" t="s">
        <v>70</v>
      </c>
      <c r="AX27" s="105">
        <v>112</v>
      </c>
      <c r="AY27" s="105"/>
      <c r="AZ27" s="105"/>
      <c r="BA27" s="105"/>
      <c r="BB27" s="105"/>
      <c r="BC27" s="105"/>
      <c r="BD27" s="105"/>
      <c r="BE27" s="123">
        <v>112</v>
      </c>
      <c r="BF27" s="123"/>
    </row>
    <row r="28" spans="1:58" ht="17.25" customHeight="1">
      <c r="A28" s="226"/>
      <c r="B28" s="229"/>
      <c r="C28" s="132"/>
      <c r="D28" s="127" t="s">
        <v>7</v>
      </c>
      <c r="E28" s="126"/>
      <c r="F28" s="126"/>
      <c r="G28" s="126"/>
      <c r="H28" s="126"/>
      <c r="I28" s="126"/>
      <c r="J28" s="126"/>
      <c r="K28" s="126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05"/>
      <c r="W28" s="105"/>
      <c r="X28" s="125">
        <v>2</v>
      </c>
      <c r="Y28" s="125">
        <v>3</v>
      </c>
      <c r="Z28" s="125">
        <v>3</v>
      </c>
      <c r="AA28" s="125">
        <v>3</v>
      </c>
      <c r="AB28" s="125">
        <v>3</v>
      </c>
      <c r="AC28" s="125">
        <v>3</v>
      </c>
      <c r="AD28" s="125">
        <v>2</v>
      </c>
      <c r="AE28" s="125">
        <v>2</v>
      </c>
      <c r="AF28" s="125">
        <v>3</v>
      </c>
      <c r="AG28" s="125">
        <v>4</v>
      </c>
      <c r="AH28" s="125">
        <v>2</v>
      </c>
      <c r="AI28" s="125">
        <v>3</v>
      </c>
      <c r="AJ28" s="125">
        <v>2</v>
      </c>
      <c r="AK28" s="125">
        <v>3</v>
      </c>
      <c r="AL28" s="125">
        <v>2</v>
      </c>
      <c r="AM28" s="125">
        <v>2</v>
      </c>
      <c r="AN28" s="125">
        <v>2</v>
      </c>
      <c r="AO28" s="125">
        <v>1</v>
      </c>
      <c r="AP28" s="125">
        <v>2</v>
      </c>
      <c r="AQ28" s="125">
        <v>2</v>
      </c>
      <c r="AR28" s="125">
        <v>2</v>
      </c>
      <c r="AS28" s="125">
        <v>2</v>
      </c>
      <c r="AT28" s="125">
        <v>3</v>
      </c>
      <c r="AU28" s="113"/>
      <c r="AV28" s="105"/>
      <c r="AW28" s="105"/>
      <c r="AX28" s="105"/>
      <c r="AY28" s="105"/>
      <c r="AZ28" s="105"/>
      <c r="BA28" s="105"/>
      <c r="BB28" s="105"/>
      <c r="BC28" s="105"/>
      <c r="BD28" s="105"/>
      <c r="BE28" s="123"/>
      <c r="BF28" s="123">
        <v>56</v>
      </c>
    </row>
    <row r="29" spans="1:58" ht="33.75" customHeight="1">
      <c r="A29" s="226"/>
      <c r="B29" s="231" t="s">
        <v>205</v>
      </c>
      <c r="C29" s="134" t="s">
        <v>204</v>
      </c>
      <c r="D29" s="127" t="s">
        <v>6</v>
      </c>
      <c r="E29" s="126">
        <v>6</v>
      </c>
      <c r="F29" s="126">
        <v>4</v>
      </c>
      <c r="G29" s="126">
        <v>6</v>
      </c>
      <c r="H29" s="126">
        <v>4</v>
      </c>
      <c r="I29" s="126">
        <v>6</v>
      </c>
      <c r="J29" s="126">
        <v>4</v>
      </c>
      <c r="K29" s="126">
        <v>4</v>
      </c>
      <c r="L29" s="123">
        <v>4</v>
      </c>
      <c r="M29" s="123">
        <v>2</v>
      </c>
      <c r="N29" s="123">
        <v>2</v>
      </c>
      <c r="O29" s="123">
        <v>4</v>
      </c>
      <c r="P29" s="123">
        <v>4</v>
      </c>
      <c r="Q29" s="123">
        <v>4</v>
      </c>
      <c r="R29" s="123">
        <v>4</v>
      </c>
      <c r="S29" s="123">
        <v>4</v>
      </c>
      <c r="T29" s="123">
        <v>2</v>
      </c>
      <c r="U29" s="123"/>
      <c r="V29" s="105"/>
      <c r="W29" s="105">
        <f>SUM(E29:T29)</f>
        <v>64</v>
      </c>
      <c r="X29" s="123">
        <v>6</v>
      </c>
      <c r="Y29" s="123">
        <v>6</v>
      </c>
      <c r="Z29" s="123">
        <v>4</v>
      </c>
      <c r="AA29" s="123">
        <v>4</v>
      </c>
      <c r="AB29" s="123">
        <v>4</v>
      </c>
      <c r="AC29" s="123">
        <v>6</v>
      </c>
      <c r="AD29" s="123">
        <v>4</v>
      </c>
      <c r="AE29" s="123">
        <v>6</v>
      </c>
      <c r="AF29" s="123">
        <v>4</v>
      </c>
      <c r="AG29" s="123">
        <v>4</v>
      </c>
      <c r="AH29" s="123">
        <v>6</v>
      </c>
      <c r="AI29" s="123">
        <v>4</v>
      </c>
      <c r="AJ29" s="123">
        <v>6</v>
      </c>
      <c r="AK29" s="123">
        <v>6</v>
      </c>
      <c r="AL29" s="123">
        <v>6</v>
      </c>
      <c r="AM29" s="123">
        <v>4</v>
      </c>
      <c r="AN29" s="123">
        <v>6</v>
      </c>
      <c r="AO29" s="123">
        <v>6</v>
      </c>
      <c r="AP29" s="123">
        <v>6</v>
      </c>
      <c r="AQ29" s="123">
        <v>6</v>
      </c>
      <c r="AR29" s="123">
        <v>6</v>
      </c>
      <c r="AS29" s="123">
        <v>6</v>
      </c>
      <c r="AT29" s="123">
        <v>4</v>
      </c>
      <c r="AU29" s="113"/>
      <c r="AV29" s="105"/>
      <c r="AW29" s="105" t="s">
        <v>70</v>
      </c>
      <c r="AX29" s="105">
        <f>SUM(X29:AU29)</f>
        <v>120</v>
      </c>
      <c r="AY29" s="105"/>
      <c r="AZ29" s="105"/>
      <c r="BA29" s="105"/>
      <c r="BB29" s="105"/>
      <c r="BC29" s="105"/>
      <c r="BD29" s="105"/>
      <c r="BE29" s="123">
        <v>184</v>
      </c>
      <c r="BF29" s="123"/>
    </row>
    <row r="30" spans="1:58" ht="33.75" customHeight="1">
      <c r="A30" s="226"/>
      <c r="B30" s="230"/>
      <c r="C30" s="132"/>
      <c r="D30" s="127" t="s">
        <v>7</v>
      </c>
      <c r="E30" s="131">
        <v>3</v>
      </c>
      <c r="F30" s="131">
        <v>2</v>
      </c>
      <c r="G30" s="131">
        <v>3</v>
      </c>
      <c r="H30" s="131">
        <v>2</v>
      </c>
      <c r="I30" s="131">
        <v>3</v>
      </c>
      <c r="J30" s="131">
        <v>2</v>
      </c>
      <c r="K30" s="131">
        <v>2</v>
      </c>
      <c r="L30" s="125">
        <v>2</v>
      </c>
      <c r="M30" s="125">
        <v>1</v>
      </c>
      <c r="N30" s="125">
        <v>1</v>
      </c>
      <c r="O30" s="125">
        <v>2</v>
      </c>
      <c r="P30" s="125">
        <v>2</v>
      </c>
      <c r="Q30" s="125">
        <v>2</v>
      </c>
      <c r="R30" s="125">
        <v>2</v>
      </c>
      <c r="S30" s="125">
        <v>2</v>
      </c>
      <c r="T30" s="125">
        <v>1</v>
      </c>
      <c r="U30" s="123"/>
      <c r="V30" s="105"/>
      <c r="W30" s="105"/>
      <c r="X30" s="125">
        <v>3</v>
      </c>
      <c r="Y30" s="125">
        <v>3</v>
      </c>
      <c r="Z30" s="125">
        <v>2</v>
      </c>
      <c r="AA30" s="125">
        <v>2</v>
      </c>
      <c r="AB30" s="125">
        <v>2</v>
      </c>
      <c r="AC30" s="125">
        <v>3</v>
      </c>
      <c r="AD30" s="125">
        <v>2</v>
      </c>
      <c r="AE30" s="125">
        <v>3</v>
      </c>
      <c r="AF30" s="125">
        <v>2</v>
      </c>
      <c r="AG30" s="125">
        <v>2</v>
      </c>
      <c r="AH30" s="125">
        <v>3</v>
      </c>
      <c r="AI30" s="125">
        <v>2</v>
      </c>
      <c r="AJ30" s="125">
        <v>3</v>
      </c>
      <c r="AK30" s="125">
        <v>3</v>
      </c>
      <c r="AL30" s="125">
        <v>3</v>
      </c>
      <c r="AM30" s="125">
        <v>2</v>
      </c>
      <c r="AN30" s="125">
        <v>3</v>
      </c>
      <c r="AO30" s="125">
        <v>3</v>
      </c>
      <c r="AP30" s="125">
        <v>3</v>
      </c>
      <c r="AQ30" s="125">
        <v>3</v>
      </c>
      <c r="AR30" s="125">
        <v>3</v>
      </c>
      <c r="AS30" s="125">
        <v>3</v>
      </c>
      <c r="AT30" s="125">
        <v>2</v>
      </c>
      <c r="AU30" s="113"/>
      <c r="AV30" s="105"/>
      <c r="AW30" s="105"/>
      <c r="AX30" s="105"/>
      <c r="AY30" s="105"/>
      <c r="AZ30" s="105"/>
      <c r="BA30" s="105"/>
      <c r="BB30" s="105"/>
      <c r="BC30" s="105"/>
      <c r="BD30" s="105"/>
      <c r="BE30" s="123"/>
      <c r="BF30" s="123">
        <v>92</v>
      </c>
    </row>
    <row r="31" spans="1:58" s="92" customFormat="1" ht="39" customHeight="1">
      <c r="A31" s="226"/>
      <c r="B31" s="230"/>
      <c r="C31" s="134" t="s">
        <v>203</v>
      </c>
      <c r="D31" s="127" t="s">
        <v>6</v>
      </c>
      <c r="E31" s="109"/>
      <c r="F31" s="109"/>
      <c r="G31" s="109"/>
      <c r="H31" s="109"/>
      <c r="I31" s="109"/>
      <c r="J31" s="109"/>
      <c r="K31" s="109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05"/>
      <c r="W31" s="105"/>
      <c r="X31" s="113">
        <v>10</v>
      </c>
      <c r="Y31" s="113">
        <v>10</v>
      </c>
      <c r="Z31" s="113">
        <v>10</v>
      </c>
      <c r="AA31" s="113">
        <v>10</v>
      </c>
      <c r="AB31" s="113">
        <v>10</v>
      </c>
      <c r="AC31" s="113">
        <v>10</v>
      </c>
      <c r="AD31" s="113">
        <v>10</v>
      </c>
      <c r="AE31" s="113">
        <v>10</v>
      </c>
      <c r="AF31" s="113">
        <v>10</v>
      </c>
      <c r="AG31" s="113">
        <v>10</v>
      </c>
      <c r="AH31" s="113">
        <v>10</v>
      </c>
      <c r="AI31" s="113">
        <v>10</v>
      </c>
      <c r="AJ31" s="113">
        <v>10</v>
      </c>
      <c r="AK31" s="113">
        <v>10</v>
      </c>
      <c r="AL31" s="113">
        <v>10</v>
      </c>
      <c r="AM31" s="113">
        <v>12</v>
      </c>
      <c r="AN31" s="113">
        <v>10</v>
      </c>
      <c r="AO31" s="113">
        <v>14</v>
      </c>
      <c r="AP31" s="113">
        <v>8</v>
      </c>
      <c r="AQ31" s="113">
        <v>8</v>
      </c>
      <c r="AR31" s="113">
        <v>8</v>
      </c>
      <c r="AS31" s="113">
        <v>10</v>
      </c>
      <c r="AT31" s="113">
        <v>10</v>
      </c>
      <c r="AU31" s="113"/>
      <c r="AV31" s="105"/>
      <c r="AW31" s="111" t="s">
        <v>70</v>
      </c>
      <c r="AX31" s="111">
        <f>SUM(X31:AU31)</f>
        <v>230</v>
      </c>
      <c r="AY31" s="111"/>
      <c r="AZ31" s="111"/>
      <c r="BA31" s="111"/>
      <c r="BB31" s="111"/>
      <c r="BC31" s="111"/>
      <c r="BD31" s="111"/>
      <c r="BE31" s="109">
        <v>230</v>
      </c>
      <c r="BF31" s="109"/>
    </row>
    <row r="32" spans="1:58" s="92" customFormat="1" ht="45" customHeight="1">
      <c r="A32" s="226"/>
      <c r="B32" s="229"/>
      <c r="C32" s="132"/>
      <c r="D32" s="127" t="s">
        <v>7</v>
      </c>
      <c r="E32" s="109"/>
      <c r="F32" s="109"/>
      <c r="G32" s="109"/>
      <c r="H32" s="109"/>
      <c r="I32" s="109"/>
      <c r="J32" s="109"/>
      <c r="K32" s="109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05"/>
      <c r="W32" s="105"/>
      <c r="X32" s="119">
        <v>5</v>
      </c>
      <c r="Y32" s="119">
        <v>5</v>
      </c>
      <c r="Z32" s="119">
        <v>5</v>
      </c>
      <c r="AA32" s="119">
        <v>5</v>
      </c>
      <c r="AB32" s="119">
        <v>5</v>
      </c>
      <c r="AC32" s="119">
        <v>5</v>
      </c>
      <c r="AD32" s="119">
        <v>5</v>
      </c>
      <c r="AE32" s="119">
        <v>5</v>
      </c>
      <c r="AF32" s="119">
        <v>5</v>
      </c>
      <c r="AG32" s="119">
        <v>5</v>
      </c>
      <c r="AH32" s="119">
        <v>5</v>
      </c>
      <c r="AI32" s="119">
        <v>5</v>
      </c>
      <c r="AJ32" s="119">
        <v>5</v>
      </c>
      <c r="AK32" s="119">
        <v>5</v>
      </c>
      <c r="AL32" s="119">
        <v>5</v>
      </c>
      <c r="AM32" s="119">
        <v>6</v>
      </c>
      <c r="AN32" s="119">
        <v>5</v>
      </c>
      <c r="AO32" s="119">
        <v>7</v>
      </c>
      <c r="AP32" s="119">
        <v>4</v>
      </c>
      <c r="AQ32" s="119">
        <v>4</v>
      </c>
      <c r="AR32" s="119">
        <v>4</v>
      </c>
      <c r="AS32" s="119">
        <v>5</v>
      </c>
      <c r="AT32" s="119">
        <v>5</v>
      </c>
      <c r="AU32" s="109"/>
      <c r="AV32" s="105"/>
      <c r="AW32" s="111"/>
      <c r="AX32" s="111"/>
      <c r="AY32" s="111"/>
      <c r="AZ32" s="111"/>
      <c r="BA32" s="111"/>
      <c r="BB32" s="111"/>
      <c r="BC32" s="111"/>
      <c r="BD32" s="111"/>
      <c r="BE32" s="109"/>
      <c r="BF32" s="109">
        <v>115</v>
      </c>
    </row>
    <row r="33" spans="1:58" s="92" customFormat="1" ht="15.75" customHeight="1">
      <c r="A33" s="226"/>
      <c r="B33" s="228" t="s">
        <v>9</v>
      </c>
      <c r="C33" s="228"/>
      <c r="D33" s="227"/>
      <c r="E33" s="109">
        <f>E7+E9+E11+E13+E15+E17+E19+E21+E23+E25+E27+E29+E31</f>
        <v>36</v>
      </c>
      <c r="F33" s="109">
        <f>F7+F9+F11+F13+F15+F17+F19+F21+F23+F25+F27+F29+F31</f>
        <v>36</v>
      </c>
      <c r="G33" s="109">
        <f>G7+G9+G11+G13+G15+G17+G19+G21+G23+G25+G27+G29+G31</f>
        <v>36</v>
      </c>
      <c r="H33" s="109">
        <f>H7+H9+H11+H13+H15+H17+H19+H21+H23+H25+H27+H29+H31</f>
        <v>36</v>
      </c>
      <c r="I33" s="109">
        <f>I7+I9+I11+I13+I15+I17+I19+I21+I23+I25+I27+I29+I31</f>
        <v>36</v>
      </c>
      <c r="J33" s="109">
        <f>J7+J9+J11+J13+J15+J17+J19+J21+J23+J25+J27+J29+J31</f>
        <v>36</v>
      </c>
      <c r="K33" s="109">
        <f>K7+K9+K11+K13+K15+K17+K19+K21+K23+K25+K27+K29+K31</f>
        <v>36</v>
      </c>
      <c r="L33" s="109">
        <f>L7+L9+L11+L13+L15+L17+L19+L21+L23+L25+L27+L29+L31</f>
        <v>36</v>
      </c>
      <c r="M33" s="109">
        <f>M7+M9+M11+M13+M15+M17+M19+M21+M23+M25+M27+M29+M31</f>
        <v>36</v>
      </c>
      <c r="N33" s="109">
        <f>N7+N9+N11+N13+N15+N17+N19+N21+N23+N25+N27+N29+N31</f>
        <v>36</v>
      </c>
      <c r="O33" s="109">
        <f>O7+O9+O11+O13+O15+O17+O19+O21+O23+O25+O27+O29+O31</f>
        <v>36</v>
      </c>
      <c r="P33" s="109">
        <f>P7+P9+P11+P13+P15+P17+P19+P21+P23+P25+P27+P29+P31</f>
        <v>36</v>
      </c>
      <c r="Q33" s="109">
        <f>Q7+Q9+Q11+Q13+Q15+Q17+Q19+Q21+Q23+Q25+Q27+Q29+Q31</f>
        <v>36</v>
      </c>
      <c r="R33" s="109">
        <f>R7+R9+R11+R13+R15+R17+R19+R21+R23+R25+R27+R29+R31</f>
        <v>36</v>
      </c>
      <c r="S33" s="109">
        <f>S7+S9+S11+S13+S15+S17+S19+S21+S23+S25+S27+S29+S31</f>
        <v>36</v>
      </c>
      <c r="T33" s="109">
        <f>T7+T9+T11+T13+T15+T17+T19+T21+T23+T25+T27+T29+T31</f>
        <v>36</v>
      </c>
      <c r="U33" s="109"/>
      <c r="V33" s="111"/>
      <c r="W33" s="105">
        <f>SUM(W7:W32)</f>
        <v>576</v>
      </c>
      <c r="X33" s="224" t="e">
        <f>#REF!+X7+X9+X11+X13+X15+X17+X19+X21+X23+X25+X27+X29+X31</f>
        <v>#REF!</v>
      </c>
      <c r="Y33" s="224" t="e">
        <f>#REF!+Y7+Y9+Y11+Y13+Y15+Y17+Y19+Y21+Y23+Y25+Y27+Y29+Y31</f>
        <v>#REF!</v>
      </c>
      <c r="Z33" s="224" t="e">
        <f>#REF!+Z7+Z9+Z11+Z13+Z15+Z17+Z19+Z21+Z23+Z25+Z27+Z29+Z31</f>
        <v>#REF!</v>
      </c>
      <c r="AA33" s="224" t="e">
        <f>#REF!+AA7+AA9+AA11+AA13+AA15+AA17+AA19+AA21+AA23+AA25+AA27+AA29+AA31</f>
        <v>#REF!</v>
      </c>
      <c r="AB33" s="224" t="e">
        <f>#REF!+AB7+AB9+AB11+AB13+AB15+AB17+AB19+AB21+AB23+AB25+AB27+AB29+AB31</f>
        <v>#REF!</v>
      </c>
      <c r="AC33" s="224" t="e">
        <f>#REF!+AC7+AC9+AC11+AC13+AC15+AC17+AC19+AC21+AC23+AC25+AC27+AC29+AC31</f>
        <v>#REF!</v>
      </c>
      <c r="AD33" s="224" t="e">
        <f>#REF!+AD7+AD9+AD11+AD13+AD15+AD17+AD19+AD21+AD23+AD25+AD27+AD29+AD31</f>
        <v>#REF!</v>
      </c>
      <c r="AE33" s="224" t="e">
        <f>#REF!+AE7+AE9+AE11+AE13+AE15+AE17+AE19+AE21+AE23+AE25+AE27+AE29+AE31</f>
        <v>#REF!</v>
      </c>
      <c r="AF33" s="224" t="e">
        <f>#REF!+AF7+AF9+AF11+AF13+AF15+AF17+AF19+AF21+AF23+AF25+AF27+AF29+AF31</f>
        <v>#REF!</v>
      </c>
      <c r="AG33" s="224" t="e">
        <f>#REF!+AG7+AG9+AG11+AG13+AG15+AG17+AG19+AG21+AG23+AG25+AG27+AG29+AG31</f>
        <v>#REF!</v>
      </c>
      <c r="AH33" s="224" t="e">
        <f>#REF!+AH7+AH9+AH11+AH13+AH15+AH17+AH19+AH21+AH23+AH25+AH27+AH29+AH31</f>
        <v>#REF!</v>
      </c>
      <c r="AI33" s="224" t="e">
        <f>#REF!+AI7+AI9+AI11+AI13+AI15+AI17+AI19+AI21+AI23+AI25+AI27+AI29+AI31</f>
        <v>#REF!</v>
      </c>
      <c r="AJ33" s="224" t="e">
        <f>#REF!+AJ7+AJ9+AJ11+AJ13+AJ15+AJ17+AJ19+AJ21+AJ23+AJ25+AJ27+AJ29+AJ31</f>
        <v>#REF!</v>
      </c>
      <c r="AK33" s="224" t="e">
        <f>#REF!+AK7+AK9+AK11+AK13+AK15+AK17+AK19+AK21+AK23+AK25+AK27+AK29+AK31</f>
        <v>#REF!</v>
      </c>
      <c r="AL33" s="224" t="e">
        <f>#REF!+AL7+AL9+AL11+AL13+AL15+AL17+AL19+AL21+AL23+AL25+AL27+AL29+AL31</f>
        <v>#REF!</v>
      </c>
      <c r="AM33" s="224" t="e">
        <f>#REF!+AM7+AM9+AM11+AM13+AM15+AM17+AM19+AM21+AM23+AM25+AM27+AM29+AM31</f>
        <v>#REF!</v>
      </c>
      <c r="AN33" s="224" t="e">
        <f>#REF!+AN7+AN9+AN11+AN13+AN15+AN17+AN19+AN21+AN23+AN25+AN27+AN29+AN31</f>
        <v>#REF!</v>
      </c>
      <c r="AO33" s="224" t="e">
        <f>#REF!+AO7+AO9+AO11+AO13+AO15+AO17+AO19+AO21+AO23+AO25+AO27+AO29+AO31</f>
        <v>#REF!</v>
      </c>
      <c r="AP33" s="224" t="e">
        <f>#REF!+AP7+AP9+AP11+AP13+AP15+AP17+AP19+AP21+AP23+AP25+AP27+AP29+AP31</f>
        <v>#REF!</v>
      </c>
      <c r="AQ33" s="224" t="e">
        <f>#REF!+AQ7+AQ9+AQ11+AQ13+AQ15+AQ17+AQ19+AQ21+AQ23+AQ25+AQ27+AQ29+AQ31</f>
        <v>#REF!</v>
      </c>
      <c r="AR33" s="224" t="e">
        <f>#REF!+AR7+AR9+AR11+AR13+AR15+AR17+AR19+AR21+AR23+AR25+AR27+AR29+AR31</f>
        <v>#REF!</v>
      </c>
      <c r="AS33" s="224" t="e">
        <f>#REF!+AS7+AS9+AS11+AS13+AS15+AS17+AS19+AS21+AS23+AS25+AS27+AS29+AS31</f>
        <v>#REF!</v>
      </c>
      <c r="AT33" s="113" t="e">
        <f>#REF!+AT7+AT9+AT11+AT13+AT15+AT17+AT19+AT21+AT23+AT25+AT27+AT29+AT31</f>
        <v>#REF!</v>
      </c>
      <c r="AU33" s="109"/>
      <c r="AV33" s="111"/>
      <c r="AW33" s="111"/>
      <c r="AX33" s="111">
        <f>SUM(AX9:AX31)</f>
        <v>828</v>
      </c>
      <c r="AY33" s="111"/>
      <c r="AZ33" s="111"/>
      <c r="BA33" s="111"/>
      <c r="BB33" s="111"/>
      <c r="BC33" s="111"/>
      <c r="BD33" s="111"/>
      <c r="BE33" s="109">
        <f>SUM(BE7:BE31)</f>
        <v>1404</v>
      </c>
      <c r="BF33" s="121">
        <f>SUM(BF7:BF32)</f>
        <v>702</v>
      </c>
    </row>
    <row r="34" spans="1:58" s="92" customFormat="1" ht="15.75" customHeight="1">
      <c r="A34" s="226"/>
      <c r="B34" s="225" t="s">
        <v>24</v>
      </c>
      <c r="C34" s="225"/>
      <c r="D34" s="225"/>
      <c r="E34" s="118">
        <f>E8+E10+E12+E14+E16+E18+E20+E22+E24+E26+E28+E30+E32</f>
        <v>18</v>
      </c>
      <c r="F34" s="118">
        <f>F8+F10+F12+F14+F16+F18+F20+F22+F24+F26+F28+F30+F32</f>
        <v>18</v>
      </c>
      <c r="G34" s="118">
        <f>G8+G10+G12+G14+G16+G18+G20+G22+G24+G26+G28+G30+G32</f>
        <v>18</v>
      </c>
      <c r="H34" s="118">
        <f>H8+H10+H12+H14+H16+H18+H20+H22+H24+H26+H28+H30+H32</f>
        <v>18</v>
      </c>
      <c r="I34" s="118">
        <f>I8+I10+I12+I14+I16+I18+I20+I22+I24+I26+I28+I30+I32</f>
        <v>18</v>
      </c>
      <c r="J34" s="118">
        <f>J8+J10+J12+J14+J16+J18+J20+J22+J24+J26+J28+J30+J32</f>
        <v>18</v>
      </c>
      <c r="K34" s="118">
        <f>K8+K10+K12+K14+K16+K18+K20+K22+K24+K26+K28+K30+K32</f>
        <v>18</v>
      </c>
      <c r="L34" s="118">
        <f>L8+L10+L12+L14+L16+L18+L20+L22+L24+L26+L28+L30+L32</f>
        <v>18</v>
      </c>
      <c r="M34" s="118">
        <f>M8+M10+M12+M14+M16+M18+M20+M22+M24+M26+M28+M30+M32</f>
        <v>18</v>
      </c>
      <c r="N34" s="118">
        <f>N8+N10+N12+N14+N16+N18+N20+N22+N24+N26+N28+N30+N32</f>
        <v>18</v>
      </c>
      <c r="O34" s="118">
        <f>O8+O10+O12+O14+O16+O18+O20+O22+O24+O26+O28+O30+O32</f>
        <v>18</v>
      </c>
      <c r="P34" s="118">
        <f>P8+P10+P12+P14+P16+P18+P20+P22+P24+P26+P28+P30+P32</f>
        <v>18</v>
      </c>
      <c r="Q34" s="118">
        <f>Q8+Q10+Q12+Q14+Q16+Q18+Q20+Q22+Q24+Q26+Q28+Q30+Q32</f>
        <v>18</v>
      </c>
      <c r="R34" s="118">
        <f>R8+R10+R12+R14+R16+R18+R20+R22+R24+R26+R28+R30+R32</f>
        <v>18</v>
      </c>
      <c r="S34" s="118">
        <f>S8+S10+S12+S14+S16+S18+S20+S22+S24+S26+S28+S30+S32</f>
        <v>18</v>
      </c>
      <c r="T34" s="118">
        <f>T8+T10+T12+T14+T16+T18+T20+T22+T24+T26+T28+T30+T32</f>
        <v>18</v>
      </c>
      <c r="U34" s="109"/>
      <c r="V34" s="111"/>
      <c r="W34" s="105">
        <v>288</v>
      </c>
      <c r="X34" s="119" t="e">
        <f>#REF!+X8+X10+X12+X14+X16+X18+X20+X22+X24+X26+X28+X30+X32</f>
        <v>#REF!</v>
      </c>
      <c r="Y34" s="119" t="e">
        <f>#REF!+Y8+Y10+Y12+Y14+Y16+Y18+Y20+Y22+Y24+Y26+Y28+Y30+Y32</f>
        <v>#REF!</v>
      </c>
      <c r="Z34" s="119" t="e">
        <f>#REF!+Z8+Z10+Z12+Z14+Z16+Z18+Z20+Z22+Z24+Z26+Z28+Z30+Z32</f>
        <v>#REF!</v>
      </c>
      <c r="AA34" s="119" t="e">
        <f>#REF!+AA8+AA10+AA12+AA14+AA16+AA18+AA20+AA22+AA24+AA26+AA28+AA30+AA32</f>
        <v>#REF!</v>
      </c>
      <c r="AB34" s="119" t="e">
        <f>#REF!+AB8+AB10+AB12+AB14+AB16+AB18+AB20+AB22+AB24+AB26+AB28+AB30+AB32</f>
        <v>#REF!</v>
      </c>
      <c r="AC34" s="119" t="e">
        <f>#REF!+AC8+AC10+AC12+AC14+AC16+AC18+AC20+AC22+AC24+AC26+AC28+AC30+AC32</f>
        <v>#REF!</v>
      </c>
      <c r="AD34" s="119" t="e">
        <f>#REF!+AD8+AD10+AD12+AD14+AD16+AD18+AD20+AD22+AD24+AD26+AD28+AD30+AD32</f>
        <v>#REF!</v>
      </c>
      <c r="AE34" s="119" t="e">
        <f>#REF!+AE8+AE10+AE12+AE14+AE16+AE18+AE20+AE22+AE24+AE26+AE28+AE30+AE32</f>
        <v>#REF!</v>
      </c>
      <c r="AF34" s="119" t="e">
        <f>#REF!+AF8+AF10+AF12+AF14+AF16+AF18+AF20+AF22+AF24+AF26+AF28+AF30+AF32</f>
        <v>#REF!</v>
      </c>
      <c r="AG34" s="119" t="e">
        <f>#REF!+AG8+AG10+AG12+AG14+AG16+AG18+AG20+AG22+AG24+AG26+AG28+AG30+AG32</f>
        <v>#REF!</v>
      </c>
      <c r="AH34" s="119" t="e">
        <f>#REF!+AH8+AH10+AH12+AH14+AH16+AH18+AH20+AH22+AH24+AH26+AH28+AH30+AH32</f>
        <v>#REF!</v>
      </c>
      <c r="AI34" s="119" t="e">
        <f>#REF!+AI8+AI10+AI12+AI14+AI16+AI18+AI20+AI22+AI24+AI26+AI28+AI30+AI32</f>
        <v>#REF!</v>
      </c>
      <c r="AJ34" s="119" t="e">
        <f>#REF!+AJ8+AJ10+AJ12+AJ14+AJ16+AJ18+AJ20+AJ22+AJ24+AJ26+AJ28+AJ30+AJ32</f>
        <v>#REF!</v>
      </c>
      <c r="AK34" s="119" t="e">
        <f>#REF!+AK8+AK10+AK12+AK14+AK16+AK18+AK20+AK22+AK24+AK26+AK28+AK30+AK32</f>
        <v>#REF!</v>
      </c>
      <c r="AL34" s="119" t="e">
        <f>#REF!+AL8+AL10+AL12+AL14+AL16+AL18+AL20+AL22+AL24+AL26+AL28+AL30+AL32</f>
        <v>#REF!</v>
      </c>
      <c r="AM34" s="119" t="e">
        <f>#REF!+AM8+AM10+AM12+AM14+AM16+AM18+AM20+AM22+AM24+AM26+AM28+AM30+AM32</f>
        <v>#REF!</v>
      </c>
      <c r="AN34" s="119" t="e">
        <f>#REF!+AN8+AN10+AN12+AN14+AN16+AN18+AN20+AN22+AN24+AN26+AN28+AN30+AN32</f>
        <v>#REF!</v>
      </c>
      <c r="AO34" s="119" t="e">
        <f>#REF!+AO8+AO10+AO12+AO14+AO16+AO18+AO20+AO22+AO24+AO26+AO28+AO30+AO32</f>
        <v>#REF!</v>
      </c>
      <c r="AP34" s="119" t="e">
        <f>#REF!+AP8+AP10+AP12+AP14+AP16+AP18+AP20+AP22+AP24+AP26+AP28+AP30+AP32</f>
        <v>#REF!</v>
      </c>
      <c r="AQ34" s="119" t="e">
        <f>#REF!+AQ8+AQ10+AQ12+AQ14+AQ16+AQ18+AQ20+AQ22+AQ24+AQ26+AQ28+AQ30+AQ32</f>
        <v>#REF!</v>
      </c>
      <c r="AR34" s="119" t="e">
        <f>#REF!+AR8+AR10+AR12+AR14+AR16+AR18+AR20+AR22+AR24+AR26+AR28+AR30+AR32</f>
        <v>#REF!</v>
      </c>
      <c r="AS34" s="119" t="e">
        <f>#REF!+AS8+AS10+AS12+AS14+AS16+AS18+AS20+AS22+AS24+AS26+AS28+AS30+AS32</f>
        <v>#REF!</v>
      </c>
      <c r="AT34" s="119" t="e">
        <f>#REF!+AT8+AT10+AT12+AT14+AT16+AT18+AT20+AT22+AT24+AT26+AT28+AT30+AT32</f>
        <v>#REF!</v>
      </c>
      <c r="AU34" s="109"/>
      <c r="AV34" s="111"/>
      <c r="AW34" s="111"/>
      <c r="AX34" s="111">
        <v>414</v>
      </c>
      <c r="AY34" s="111"/>
      <c r="AZ34" s="111"/>
      <c r="BA34" s="111"/>
      <c r="BB34" s="111"/>
      <c r="BC34" s="111"/>
      <c r="BD34" s="111"/>
      <c r="BE34" s="109"/>
      <c r="BF34" s="109"/>
    </row>
    <row r="35" spans="1:58" s="92" customFormat="1" ht="15.75" customHeight="1">
      <c r="A35" s="226"/>
      <c r="B35" s="225" t="s">
        <v>25</v>
      </c>
      <c r="C35" s="225"/>
      <c r="D35" s="225"/>
      <c r="E35" s="109">
        <f>E33+E34</f>
        <v>54</v>
      </c>
      <c r="F35" s="109">
        <f>F33+F34</f>
        <v>54</v>
      </c>
      <c r="G35" s="109">
        <f>G33+G34</f>
        <v>54</v>
      </c>
      <c r="H35" s="109">
        <f>H33+H34</f>
        <v>54</v>
      </c>
      <c r="I35" s="109">
        <f>I33+I34</f>
        <v>54</v>
      </c>
      <c r="J35" s="109">
        <f>J33+J34</f>
        <v>54</v>
      </c>
      <c r="K35" s="109">
        <f>K33+K34</f>
        <v>54</v>
      </c>
      <c r="L35" s="109">
        <f>L33+L34</f>
        <v>54</v>
      </c>
      <c r="M35" s="109">
        <f>M33+M34</f>
        <v>54</v>
      </c>
      <c r="N35" s="109">
        <f>N33+N34</f>
        <v>54</v>
      </c>
      <c r="O35" s="109">
        <f>O33+O34</f>
        <v>54</v>
      </c>
      <c r="P35" s="109">
        <f>P33+P34</f>
        <v>54</v>
      </c>
      <c r="Q35" s="109">
        <f>Q33+Q34</f>
        <v>54</v>
      </c>
      <c r="R35" s="109">
        <f>R33+R34</f>
        <v>54</v>
      </c>
      <c r="S35" s="109">
        <f>S33+S34</f>
        <v>54</v>
      </c>
      <c r="T35" s="109">
        <f>T33+T34</f>
        <v>54</v>
      </c>
      <c r="U35" s="109"/>
      <c r="V35" s="111"/>
      <c r="W35" s="105">
        <v>864</v>
      </c>
      <c r="X35" s="224" t="e">
        <f>X33+X34</f>
        <v>#REF!</v>
      </c>
      <c r="Y35" s="224" t="e">
        <f>Y33+Y34</f>
        <v>#REF!</v>
      </c>
      <c r="Z35" s="224" t="e">
        <f>Z33+Z34</f>
        <v>#REF!</v>
      </c>
      <c r="AA35" s="224" t="e">
        <f>AA33+AA34</f>
        <v>#REF!</v>
      </c>
      <c r="AB35" s="224" t="e">
        <f>AB33+AB34</f>
        <v>#REF!</v>
      </c>
      <c r="AC35" s="224" t="e">
        <f>AC33+AC34</f>
        <v>#REF!</v>
      </c>
      <c r="AD35" s="224" t="e">
        <f>AD33+AD34</f>
        <v>#REF!</v>
      </c>
      <c r="AE35" s="224" t="e">
        <f>AE33+AE34</f>
        <v>#REF!</v>
      </c>
      <c r="AF35" s="224" t="e">
        <f>AF33+AF34</f>
        <v>#REF!</v>
      </c>
      <c r="AG35" s="224" t="e">
        <f>AG33+AG34</f>
        <v>#REF!</v>
      </c>
      <c r="AH35" s="224" t="e">
        <f>AH33+AH34</f>
        <v>#REF!</v>
      </c>
      <c r="AI35" s="224" t="e">
        <f>AI33+AI34</f>
        <v>#REF!</v>
      </c>
      <c r="AJ35" s="224" t="e">
        <f>AJ33+AJ34</f>
        <v>#REF!</v>
      </c>
      <c r="AK35" s="224" t="e">
        <f>AK33+AK34</f>
        <v>#REF!</v>
      </c>
      <c r="AL35" s="224" t="e">
        <f>AL33+AL34</f>
        <v>#REF!</v>
      </c>
      <c r="AM35" s="224" t="e">
        <f>AM33+AM34</f>
        <v>#REF!</v>
      </c>
      <c r="AN35" s="224" t="e">
        <f>AN33+AN34</f>
        <v>#REF!</v>
      </c>
      <c r="AO35" s="224" t="e">
        <f>AO33+AO34</f>
        <v>#REF!</v>
      </c>
      <c r="AP35" s="224" t="e">
        <f>AP33+AP34</f>
        <v>#REF!</v>
      </c>
      <c r="AQ35" s="224" t="e">
        <f>AQ33+AQ34</f>
        <v>#REF!</v>
      </c>
      <c r="AR35" s="224" t="e">
        <f>AR33+AR34</f>
        <v>#REF!</v>
      </c>
      <c r="AS35" s="224" t="e">
        <f>AS33+AS34</f>
        <v>#REF!</v>
      </c>
      <c r="AT35" s="224" t="e">
        <f>AT33+AT34</f>
        <v>#REF!</v>
      </c>
      <c r="AU35" s="109"/>
      <c r="AV35" s="111"/>
      <c r="AW35" s="111"/>
      <c r="AX35" s="111">
        <v>1242</v>
      </c>
      <c r="AY35" s="111"/>
      <c r="AZ35" s="111"/>
      <c r="BA35" s="111"/>
      <c r="BB35" s="111"/>
      <c r="BC35" s="111"/>
      <c r="BD35" s="111"/>
      <c r="BE35" s="109"/>
      <c r="BF35" s="109"/>
    </row>
    <row r="36" spans="1:58" ht="20.25" customHeight="1">
      <c r="M36" s="97"/>
      <c r="N36" s="107"/>
      <c r="T36" s="222"/>
      <c r="U36" s="223" t="s">
        <v>142</v>
      </c>
      <c r="AM36" s="92"/>
      <c r="AN36" s="107"/>
      <c r="AO36" s="222"/>
      <c r="AU36" s="221" t="s">
        <v>142</v>
      </c>
    </row>
    <row r="37" spans="1:58" ht="15.75">
      <c r="V37" s="97"/>
      <c r="W37" s="97"/>
      <c r="X37" s="97"/>
      <c r="AV37" s="97"/>
    </row>
    <row r="38" spans="1:58" s="92" customFormat="1" ht="15.75">
      <c r="B38" s="220"/>
      <c r="C38" s="219"/>
      <c r="V38" s="97"/>
      <c r="W38" s="97"/>
      <c r="X38" s="97"/>
      <c r="AV38" s="97"/>
    </row>
    <row r="39" spans="1:58" ht="18" customHeight="1">
      <c r="E39" s="107"/>
      <c r="F39" s="98"/>
      <c r="G39" s="98"/>
      <c r="H39" s="98"/>
      <c r="I39" s="98"/>
      <c r="J39" s="98"/>
      <c r="K39" s="98"/>
      <c r="L39" s="100"/>
      <c r="M39" s="106"/>
      <c r="N39" s="100"/>
      <c r="O39" s="104" t="s">
        <v>16</v>
      </c>
      <c r="P39" s="104"/>
      <c r="Q39" s="104"/>
      <c r="R39" s="104"/>
      <c r="S39" s="100"/>
      <c r="T39" s="105"/>
      <c r="U39" s="100"/>
      <c r="V39" s="104" t="s">
        <v>17</v>
      </c>
      <c r="W39" s="104"/>
      <c r="X39" s="104"/>
      <c r="Y39" s="104"/>
      <c r="Z39" s="100"/>
      <c r="AA39" s="97"/>
      <c r="AB39" s="218"/>
      <c r="AC39" s="217"/>
      <c r="AD39" s="217"/>
      <c r="AE39" s="217"/>
      <c r="AF39" s="217"/>
      <c r="AG39" s="218"/>
      <c r="AH39" s="218"/>
      <c r="AI39" s="99"/>
      <c r="AJ39" s="218"/>
      <c r="AK39" s="217"/>
      <c r="AL39" s="217"/>
      <c r="AM39" s="217"/>
      <c r="AN39" s="217"/>
      <c r="AO39" s="218"/>
      <c r="AP39" s="99"/>
      <c r="AQ39" s="218"/>
      <c r="AR39" s="217"/>
      <c r="AS39" s="217"/>
      <c r="AT39" s="217"/>
      <c r="AU39" s="217"/>
      <c r="AV39" s="100"/>
      <c r="AW39" s="216"/>
      <c r="AX39" s="215"/>
      <c r="AY39" s="215"/>
      <c r="AZ39" s="215"/>
      <c r="BA39" s="215"/>
      <c r="BB39" s="215"/>
      <c r="BC39" s="215"/>
      <c r="BD39" s="215"/>
      <c r="BE39" s="215"/>
      <c r="BF39" s="100"/>
    </row>
  </sheetData>
  <mergeCells count="41">
    <mergeCell ref="B17:B18"/>
    <mergeCell ref="C17:C18"/>
    <mergeCell ref="A2:A6"/>
    <mergeCell ref="B2:B6"/>
    <mergeCell ref="C2:C6"/>
    <mergeCell ref="D2:D6"/>
    <mergeCell ref="BE2:BE6"/>
    <mergeCell ref="BF2:BF6"/>
    <mergeCell ref="E3:BD3"/>
    <mergeCell ref="E5:BD5"/>
    <mergeCell ref="AW2:AY2"/>
    <mergeCell ref="B13:B14"/>
    <mergeCell ref="C13:C14"/>
    <mergeCell ref="BA2:BD2"/>
    <mergeCell ref="V39:Y39"/>
    <mergeCell ref="B35:D35"/>
    <mergeCell ref="C23:C24"/>
    <mergeCell ref="B25:B26"/>
    <mergeCell ref="C25:C26"/>
    <mergeCell ref="B34:D34"/>
    <mergeCell ref="B23:B24"/>
    <mergeCell ref="C7:C8"/>
    <mergeCell ref="B9:B10"/>
    <mergeCell ref="C9:C10"/>
    <mergeCell ref="B11:B12"/>
    <mergeCell ref="C11:C12"/>
    <mergeCell ref="O39:R39"/>
    <mergeCell ref="B19:B20"/>
    <mergeCell ref="C19:C20"/>
    <mergeCell ref="B15:B16"/>
    <mergeCell ref="C15:C16"/>
    <mergeCell ref="A7:A35"/>
    <mergeCell ref="B27:B28"/>
    <mergeCell ref="C27:C28"/>
    <mergeCell ref="B29:B32"/>
    <mergeCell ref="C29:C30"/>
    <mergeCell ref="C31:C32"/>
    <mergeCell ref="B33:D33"/>
    <mergeCell ref="B21:B22"/>
    <mergeCell ref="C21:C22"/>
    <mergeCell ref="B7:B8"/>
  </mergeCells>
  <pageMargins left="0.51181102362204722" right="0.11811023622047245" top="0.35433070866141736" bottom="0.35433070866141736" header="0" footer="0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K50"/>
  <sheetViews>
    <sheetView zoomScale="75" zoomScaleNormal="75" workbookViewId="0">
      <selection activeCell="AN43" sqref="AN43"/>
    </sheetView>
  </sheetViews>
  <sheetFormatPr defaultRowHeight="12.75"/>
  <cols>
    <col min="1" max="1" width="9.140625" style="7"/>
    <col min="2" max="2" width="10.28515625" style="8" customWidth="1"/>
    <col min="3" max="3" width="27.7109375" style="64" customWidth="1"/>
    <col min="4" max="4" width="9.140625" style="7"/>
    <col min="5" max="8" width="3.85546875" style="7" customWidth="1"/>
    <col min="9" max="9" width="3.85546875" style="160" customWidth="1"/>
    <col min="10" max="21" width="3.85546875" style="7" customWidth="1"/>
    <col min="22" max="22" width="5.140625" style="7" customWidth="1"/>
    <col min="23" max="23" width="5" style="7" customWidth="1"/>
    <col min="24" max="24" width="4.5703125" style="159" customWidth="1"/>
    <col min="25" max="32" width="3.85546875" style="7" customWidth="1"/>
    <col min="33" max="33" width="3.5703125" style="7" customWidth="1"/>
    <col min="34" max="47" width="3.85546875" style="7" customWidth="1"/>
    <col min="48" max="48" width="5.42578125" style="7" customWidth="1"/>
    <col min="49" max="50" width="4.7109375" style="7" customWidth="1"/>
    <col min="51" max="56" width="3.85546875" style="7" customWidth="1"/>
    <col min="57" max="57" width="8.85546875" style="7" customWidth="1"/>
    <col min="58" max="58" width="7.85546875" style="7" customWidth="1"/>
    <col min="59" max="256" width="9.140625" style="7"/>
    <col min="257" max="257" width="5.85546875" style="7" customWidth="1"/>
    <col min="258" max="258" width="9.140625" style="7"/>
    <col min="259" max="259" width="27.7109375" style="7" customWidth="1"/>
    <col min="260" max="260" width="9.140625" style="7"/>
    <col min="261" max="277" width="3.85546875" style="7" customWidth="1"/>
    <col min="278" max="278" width="5.140625" style="7" customWidth="1"/>
    <col min="279" max="279" width="5" style="7" customWidth="1"/>
    <col min="280" max="280" width="4.5703125" style="7" customWidth="1"/>
    <col min="281" max="288" width="3.85546875" style="7" customWidth="1"/>
    <col min="289" max="289" width="3.5703125" style="7" customWidth="1"/>
    <col min="290" max="303" width="3.85546875" style="7" customWidth="1"/>
    <col min="304" max="304" width="5.42578125" style="7" customWidth="1"/>
    <col min="305" max="305" width="3.85546875" style="7" customWidth="1"/>
    <col min="306" max="306" width="4.7109375" style="7" customWidth="1"/>
    <col min="307" max="312" width="3.85546875" style="7" customWidth="1"/>
    <col min="313" max="313" width="8.85546875" style="7" customWidth="1"/>
    <col min="314" max="314" width="7.85546875" style="7" customWidth="1"/>
    <col min="315" max="512" width="9.140625" style="7"/>
    <col min="513" max="513" width="5.85546875" style="7" customWidth="1"/>
    <col min="514" max="514" width="9.140625" style="7"/>
    <col min="515" max="515" width="27.7109375" style="7" customWidth="1"/>
    <col min="516" max="516" width="9.140625" style="7"/>
    <col min="517" max="533" width="3.85546875" style="7" customWidth="1"/>
    <col min="534" max="534" width="5.140625" style="7" customWidth="1"/>
    <col min="535" max="535" width="5" style="7" customWidth="1"/>
    <col min="536" max="536" width="4.5703125" style="7" customWidth="1"/>
    <col min="537" max="544" width="3.85546875" style="7" customWidth="1"/>
    <col min="545" max="545" width="3.5703125" style="7" customWidth="1"/>
    <col min="546" max="559" width="3.85546875" style="7" customWidth="1"/>
    <col min="560" max="560" width="5.42578125" style="7" customWidth="1"/>
    <col min="561" max="561" width="3.85546875" style="7" customWidth="1"/>
    <col min="562" max="562" width="4.7109375" style="7" customWidth="1"/>
    <col min="563" max="568" width="3.85546875" style="7" customWidth="1"/>
    <col min="569" max="569" width="8.85546875" style="7" customWidth="1"/>
    <col min="570" max="570" width="7.85546875" style="7" customWidth="1"/>
    <col min="571" max="768" width="9.140625" style="7"/>
    <col min="769" max="769" width="5.85546875" style="7" customWidth="1"/>
    <col min="770" max="770" width="9.140625" style="7"/>
    <col min="771" max="771" width="27.7109375" style="7" customWidth="1"/>
    <col min="772" max="772" width="9.140625" style="7"/>
    <col min="773" max="789" width="3.85546875" style="7" customWidth="1"/>
    <col min="790" max="790" width="5.140625" style="7" customWidth="1"/>
    <col min="791" max="791" width="5" style="7" customWidth="1"/>
    <col min="792" max="792" width="4.5703125" style="7" customWidth="1"/>
    <col min="793" max="800" width="3.85546875" style="7" customWidth="1"/>
    <col min="801" max="801" width="3.5703125" style="7" customWidth="1"/>
    <col min="802" max="815" width="3.85546875" style="7" customWidth="1"/>
    <col min="816" max="816" width="5.42578125" style="7" customWidth="1"/>
    <col min="817" max="817" width="3.85546875" style="7" customWidth="1"/>
    <col min="818" max="818" width="4.7109375" style="7" customWidth="1"/>
    <col min="819" max="824" width="3.85546875" style="7" customWidth="1"/>
    <col min="825" max="825" width="8.85546875" style="7" customWidth="1"/>
    <col min="826" max="826" width="7.85546875" style="7" customWidth="1"/>
    <col min="827" max="1024" width="9.140625" style="7"/>
    <col min="1025" max="1025" width="5.85546875" style="7" customWidth="1"/>
    <col min="1026" max="1026" width="9.140625" style="7"/>
    <col min="1027" max="1027" width="27.7109375" style="7" customWidth="1"/>
    <col min="1028" max="1028" width="9.140625" style="7"/>
    <col min="1029" max="1045" width="3.85546875" style="7" customWidth="1"/>
    <col min="1046" max="1046" width="5.140625" style="7" customWidth="1"/>
    <col min="1047" max="1047" width="5" style="7" customWidth="1"/>
    <col min="1048" max="1048" width="4.5703125" style="7" customWidth="1"/>
    <col min="1049" max="1056" width="3.85546875" style="7" customWidth="1"/>
    <col min="1057" max="1057" width="3.5703125" style="7" customWidth="1"/>
    <col min="1058" max="1071" width="3.85546875" style="7" customWidth="1"/>
    <col min="1072" max="1072" width="5.42578125" style="7" customWidth="1"/>
    <col min="1073" max="1073" width="3.85546875" style="7" customWidth="1"/>
    <col min="1074" max="1074" width="4.7109375" style="7" customWidth="1"/>
    <col min="1075" max="1080" width="3.85546875" style="7" customWidth="1"/>
    <col min="1081" max="1081" width="8.85546875" style="7" customWidth="1"/>
    <col min="1082" max="1082" width="7.85546875" style="7" customWidth="1"/>
    <col min="1083" max="1280" width="9.140625" style="7"/>
    <col min="1281" max="1281" width="5.85546875" style="7" customWidth="1"/>
    <col min="1282" max="1282" width="9.140625" style="7"/>
    <col min="1283" max="1283" width="27.7109375" style="7" customWidth="1"/>
    <col min="1284" max="1284" width="9.140625" style="7"/>
    <col min="1285" max="1301" width="3.85546875" style="7" customWidth="1"/>
    <col min="1302" max="1302" width="5.140625" style="7" customWidth="1"/>
    <col min="1303" max="1303" width="5" style="7" customWidth="1"/>
    <col min="1304" max="1304" width="4.5703125" style="7" customWidth="1"/>
    <col min="1305" max="1312" width="3.85546875" style="7" customWidth="1"/>
    <col min="1313" max="1313" width="3.5703125" style="7" customWidth="1"/>
    <col min="1314" max="1327" width="3.85546875" style="7" customWidth="1"/>
    <col min="1328" max="1328" width="5.42578125" style="7" customWidth="1"/>
    <col min="1329" max="1329" width="3.85546875" style="7" customWidth="1"/>
    <col min="1330" max="1330" width="4.7109375" style="7" customWidth="1"/>
    <col min="1331" max="1336" width="3.85546875" style="7" customWidth="1"/>
    <col min="1337" max="1337" width="8.85546875" style="7" customWidth="1"/>
    <col min="1338" max="1338" width="7.85546875" style="7" customWidth="1"/>
    <col min="1339" max="1536" width="9.140625" style="7"/>
    <col min="1537" max="1537" width="5.85546875" style="7" customWidth="1"/>
    <col min="1538" max="1538" width="9.140625" style="7"/>
    <col min="1539" max="1539" width="27.7109375" style="7" customWidth="1"/>
    <col min="1540" max="1540" width="9.140625" style="7"/>
    <col min="1541" max="1557" width="3.85546875" style="7" customWidth="1"/>
    <col min="1558" max="1558" width="5.140625" style="7" customWidth="1"/>
    <col min="1559" max="1559" width="5" style="7" customWidth="1"/>
    <col min="1560" max="1560" width="4.5703125" style="7" customWidth="1"/>
    <col min="1561" max="1568" width="3.85546875" style="7" customWidth="1"/>
    <col min="1569" max="1569" width="3.5703125" style="7" customWidth="1"/>
    <col min="1570" max="1583" width="3.85546875" style="7" customWidth="1"/>
    <col min="1584" max="1584" width="5.42578125" style="7" customWidth="1"/>
    <col min="1585" max="1585" width="3.85546875" style="7" customWidth="1"/>
    <col min="1586" max="1586" width="4.7109375" style="7" customWidth="1"/>
    <col min="1587" max="1592" width="3.85546875" style="7" customWidth="1"/>
    <col min="1593" max="1593" width="8.85546875" style="7" customWidth="1"/>
    <col min="1594" max="1594" width="7.85546875" style="7" customWidth="1"/>
    <col min="1595" max="1792" width="9.140625" style="7"/>
    <col min="1793" max="1793" width="5.85546875" style="7" customWidth="1"/>
    <col min="1794" max="1794" width="9.140625" style="7"/>
    <col min="1795" max="1795" width="27.7109375" style="7" customWidth="1"/>
    <col min="1796" max="1796" width="9.140625" style="7"/>
    <col min="1797" max="1813" width="3.85546875" style="7" customWidth="1"/>
    <col min="1814" max="1814" width="5.140625" style="7" customWidth="1"/>
    <col min="1815" max="1815" width="5" style="7" customWidth="1"/>
    <col min="1816" max="1816" width="4.5703125" style="7" customWidth="1"/>
    <col min="1817" max="1824" width="3.85546875" style="7" customWidth="1"/>
    <col min="1825" max="1825" width="3.5703125" style="7" customWidth="1"/>
    <col min="1826" max="1839" width="3.85546875" style="7" customWidth="1"/>
    <col min="1840" max="1840" width="5.42578125" style="7" customWidth="1"/>
    <col min="1841" max="1841" width="3.85546875" style="7" customWidth="1"/>
    <col min="1842" max="1842" width="4.7109375" style="7" customWidth="1"/>
    <col min="1843" max="1848" width="3.85546875" style="7" customWidth="1"/>
    <col min="1849" max="1849" width="8.85546875" style="7" customWidth="1"/>
    <col min="1850" max="1850" width="7.85546875" style="7" customWidth="1"/>
    <col min="1851" max="2048" width="9.140625" style="7"/>
    <col min="2049" max="2049" width="5.85546875" style="7" customWidth="1"/>
    <col min="2050" max="2050" width="9.140625" style="7"/>
    <col min="2051" max="2051" width="27.7109375" style="7" customWidth="1"/>
    <col min="2052" max="2052" width="9.140625" style="7"/>
    <col min="2053" max="2069" width="3.85546875" style="7" customWidth="1"/>
    <col min="2070" max="2070" width="5.140625" style="7" customWidth="1"/>
    <col min="2071" max="2071" width="5" style="7" customWidth="1"/>
    <col min="2072" max="2072" width="4.5703125" style="7" customWidth="1"/>
    <col min="2073" max="2080" width="3.85546875" style="7" customWidth="1"/>
    <col min="2081" max="2081" width="3.5703125" style="7" customWidth="1"/>
    <col min="2082" max="2095" width="3.85546875" style="7" customWidth="1"/>
    <col min="2096" max="2096" width="5.42578125" style="7" customWidth="1"/>
    <col min="2097" max="2097" width="3.85546875" style="7" customWidth="1"/>
    <col min="2098" max="2098" width="4.7109375" style="7" customWidth="1"/>
    <col min="2099" max="2104" width="3.85546875" style="7" customWidth="1"/>
    <col min="2105" max="2105" width="8.85546875" style="7" customWidth="1"/>
    <col min="2106" max="2106" width="7.85546875" style="7" customWidth="1"/>
    <col min="2107" max="2304" width="9.140625" style="7"/>
    <col min="2305" max="2305" width="5.85546875" style="7" customWidth="1"/>
    <col min="2306" max="2306" width="9.140625" style="7"/>
    <col min="2307" max="2307" width="27.7109375" style="7" customWidth="1"/>
    <col min="2308" max="2308" width="9.140625" style="7"/>
    <col min="2309" max="2325" width="3.85546875" style="7" customWidth="1"/>
    <col min="2326" max="2326" width="5.140625" style="7" customWidth="1"/>
    <col min="2327" max="2327" width="5" style="7" customWidth="1"/>
    <col min="2328" max="2328" width="4.5703125" style="7" customWidth="1"/>
    <col min="2329" max="2336" width="3.85546875" style="7" customWidth="1"/>
    <col min="2337" max="2337" width="3.5703125" style="7" customWidth="1"/>
    <col min="2338" max="2351" width="3.85546875" style="7" customWidth="1"/>
    <col min="2352" max="2352" width="5.42578125" style="7" customWidth="1"/>
    <col min="2353" max="2353" width="3.85546875" style="7" customWidth="1"/>
    <col min="2354" max="2354" width="4.7109375" style="7" customWidth="1"/>
    <col min="2355" max="2360" width="3.85546875" style="7" customWidth="1"/>
    <col min="2361" max="2361" width="8.85546875" style="7" customWidth="1"/>
    <col min="2362" max="2362" width="7.85546875" style="7" customWidth="1"/>
    <col min="2363" max="2560" width="9.140625" style="7"/>
    <col min="2561" max="2561" width="5.85546875" style="7" customWidth="1"/>
    <col min="2562" max="2562" width="9.140625" style="7"/>
    <col min="2563" max="2563" width="27.7109375" style="7" customWidth="1"/>
    <col min="2564" max="2564" width="9.140625" style="7"/>
    <col min="2565" max="2581" width="3.85546875" style="7" customWidth="1"/>
    <col min="2582" max="2582" width="5.140625" style="7" customWidth="1"/>
    <col min="2583" max="2583" width="5" style="7" customWidth="1"/>
    <col min="2584" max="2584" width="4.5703125" style="7" customWidth="1"/>
    <col min="2585" max="2592" width="3.85546875" style="7" customWidth="1"/>
    <col min="2593" max="2593" width="3.5703125" style="7" customWidth="1"/>
    <col min="2594" max="2607" width="3.85546875" style="7" customWidth="1"/>
    <col min="2608" max="2608" width="5.42578125" style="7" customWidth="1"/>
    <col min="2609" max="2609" width="3.85546875" style="7" customWidth="1"/>
    <col min="2610" max="2610" width="4.7109375" style="7" customWidth="1"/>
    <col min="2611" max="2616" width="3.85546875" style="7" customWidth="1"/>
    <col min="2617" max="2617" width="8.85546875" style="7" customWidth="1"/>
    <col min="2618" max="2618" width="7.85546875" style="7" customWidth="1"/>
    <col min="2619" max="2816" width="9.140625" style="7"/>
    <col min="2817" max="2817" width="5.85546875" style="7" customWidth="1"/>
    <col min="2818" max="2818" width="9.140625" style="7"/>
    <col min="2819" max="2819" width="27.7109375" style="7" customWidth="1"/>
    <col min="2820" max="2820" width="9.140625" style="7"/>
    <col min="2821" max="2837" width="3.85546875" style="7" customWidth="1"/>
    <col min="2838" max="2838" width="5.140625" style="7" customWidth="1"/>
    <col min="2839" max="2839" width="5" style="7" customWidth="1"/>
    <col min="2840" max="2840" width="4.5703125" style="7" customWidth="1"/>
    <col min="2841" max="2848" width="3.85546875" style="7" customWidth="1"/>
    <col min="2849" max="2849" width="3.5703125" style="7" customWidth="1"/>
    <col min="2850" max="2863" width="3.85546875" style="7" customWidth="1"/>
    <col min="2864" max="2864" width="5.42578125" style="7" customWidth="1"/>
    <col min="2865" max="2865" width="3.85546875" style="7" customWidth="1"/>
    <col min="2866" max="2866" width="4.7109375" style="7" customWidth="1"/>
    <col min="2867" max="2872" width="3.85546875" style="7" customWidth="1"/>
    <col min="2873" max="2873" width="8.85546875" style="7" customWidth="1"/>
    <col min="2874" max="2874" width="7.85546875" style="7" customWidth="1"/>
    <col min="2875" max="3072" width="9.140625" style="7"/>
    <col min="3073" max="3073" width="5.85546875" style="7" customWidth="1"/>
    <col min="3074" max="3074" width="9.140625" style="7"/>
    <col min="3075" max="3075" width="27.7109375" style="7" customWidth="1"/>
    <col min="3076" max="3076" width="9.140625" style="7"/>
    <col min="3077" max="3093" width="3.85546875" style="7" customWidth="1"/>
    <col min="3094" max="3094" width="5.140625" style="7" customWidth="1"/>
    <col min="3095" max="3095" width="5" style="7" customWidth="1"/>
    <col min="3096" max="3096" width="4.5703125" style="7" customWidth="1"/>
    <col min="3097" max="3104" width="3.85546875" style="7" customWidth="1"/>
    <col min="3105" max="3105" width="3.5703125" style="7" customWidth="1"/>
    <col min="3106" max="3119" width="3.85546875" style="7" customWidth="1"/>
    <col min="3120" max="3120" width="5.42578125" style="7" customWidth="1"/>
    <col min="3121" max="3121" width="3.85546875" style="7" customWidth="1"/>
    <col min="3122" max="3122" width="4.7109375" style="7" customWidth="1"/>
    <col min="3123" max="3128" width="3.85546875" style="7" customWidth="1"/>
    <col min="3129" max="3129" width="8.85546875" style="7" customWidth="1"/>
    <col min="3130" max="3130" width="7.85546875" style="7" customWidth="1"/>
    <col min="3131" max="3328" width="9.140625" style="7"/>
    <col min="3329" max="3329" width="5.85546875" style="7" customWidth="1"/>
    <col min="3330" max="3330" width="9.140625" style="7"/>
    <col min="3331" max="3331" width="27.7109375" style="7" customWidth="1"/>
    <col min="3332" max="3332" width="9.140625" style="7"/>
    <col min="3333" max="3349" width="3.85546875" style="7" customWidth="1"/>
    <col min="3350" max="3350" width="5.140625" style="7" customWidth="1"/>
    <col min="3351" max="3351" width="5" style="7" customWidth="1"/>
    <col min="3352" max="3352" width="4.5703125" style="7" customWidth="1"/>
    <col min="3353" max="3360" width="3.85546875" style="7" customWidth="1"/>
    <col min="3361" max="3361" width="3.5703125" style="7" customWidth="1"/>
    <col min="3362" max="3375" width="3.85546875" style="7" customWidth="1"/>
    <col min="3376" max="3376" width="5.42578125" style="7" customWidth="1"/>
    <col min="3377" max="3377" width="3.85546875" style="7" customWidth="1"/>
    <col min="3378" max="3378" width="4.7109375" style="7" customWidth="1"/>
    <col min="3379" max="3384" width="3.85546875" style="7" customWidth="1"/>
    <col min="3385" max="3385" width="8.85546875" style="7" customWidth="1"/>
    <col min="3386" max="3386" width="7.85546875" style="7" customWidth="1"/>
    <col min="3387" max="3584" width="9.140625" style="7"/>
    <col min="3585" max="3585" width="5.85546875" style="7" customWidth="1"/>
    <col min="3586" max="3586" width="9.140625" style="7"/>
    <col min="3587" max="3587" width="27.7109375" style="7" customWidth="1"/>
    <col min="3588" max="3588" width="9.140625" style="7"/>
    <col min="3589" max="3605" width="3.85546875" style="7" customWidth="1"/>
    <col min="3606" max="3606" width="5.140625" style="7" customWidth="1"/>
    <col min="3607" max="3607" width="5" style="7" customWidth="1"/>
    <col min="3608" max="3608" width="4.5703125" style="7" customWidth="1"/>
    <col min="3609" max="3616" width="3.85546875" style="7" customWidth="1"/>
    <col min="3617" max="3617" width="3.5703125" style="7" customWidth="1"/>
    <col min="3618" max="3631" width="3.85546875" style="7" customWidth="1"/>
    <col min="3632" max="3632" width="5.42578125" style="7" customWidth="1"/>
    <col min="3633" max="3633" width="3.85546875" style="7" customWidth="1"/>
    <col min="3634" max="3634" width="4.7109375" style="7" customWidth="1"/>
    <col min="3635" max="3640" width="3.85546875" style="7" customWidth="1"/>
    <col min="3641" max="3641" width="8.85546875" style="7" customWidth="1"/>
    <col min="3642" max="3642" width="7.85546875" style="7" customWidth="1"/>
    <col min="3643" max="3840" width="9.140625" style="7"/>
    <col min="3841" max="3841" width="5.85546875" style="7" customWidth="1"/>
    <col min="3842" max="3842" width="9.140625" style="7"/>
    <col min="3843" max="3843" width="27.7109375" style="7" customWidth="1"/>
    <col min="3844" max="3844" width="9.140625" style="7"/>
    <col min="3845" max="3861" width="3.85546875" style="7" customWidth="1"/>
    <col min="3862" max="3862" width="5.140625" style="7" customWidth="1"/>
    <col min="3863" max="3863" width="5" style="7" customWidth="1"/>
    <col min="3864" max="3864" width="4.5703125" style="7" customWidth="1"/>
    <col min="3865" max="3872" width="3.85546875" style="7" customWidth="1"/>
    <col min="3873" max="3873" width="3.5703125" style="7" customWidth="1"/>
    <col min="3874" max="3887" width="3.85546875" style="7" customWidth="1"/>
    <col min="3888" max="3888" width="5.42578125" style="7" customWidth="1"/>
    <col min="3889" max="3889" width="3.85546875" style="7" customWidth="1"/>
    <col min="3890" max="3890" width="4.7109375" style="7" customWidth="1"/>
    <col min="3891" max="3896" width="3.85546875" style="7" customWidth="1"/>
    <col min="3897" max="3897" width="8.85546875" style="7" customWidth="1"/>
    <col min="3898" max="3898" width="7.85546875" style="7" customWidth="1"/>
    <col min="3899" max="4096" width="9.140625" style="7"/>
    <col min="4097" max="4097" width="5.85546875" style="7" customWidth="1"/>
    <col min="4098" max="4098" width="9.140625" style="7"/>
    <col min="4099" max="4099" width="27.7109375" style="7" customWidth="1"/>
    <col min="4100" max="4100" width="9.140625" style="7"/>
    <col min="4101" max="4117" width="3.85546875" style="7" customWidth="1"/>
    <col min="4118" max="4118" width="5.140625" style="7" customWidth="1"/>
    <col min="4119" max="4119" width="5" style="7" customWidth="1"/>
    <col min="4120" max="4120" width="4.5703125" style="7" customWidth="1"/>
    <col min="4121" max="4128" width="3.85546875" style="7" customWidth="1"/>
    <col min="4129" max="4129" width="3.5703125" style="7" customWidth="1"/>
    <col min="4130" max="4143" width="3.85546875" style="7" customWidth="1"/>
    <col min="4144" max="4144" width="5.42578125" style="7" customWidth="1"/>
    <col min="4145" max="4145" width="3.85546875" style="7" customWidth="1"/>
    <col min="4146" max="4146" width="4.7109375" style="7" customWidth="1"/>
    <col min="4147" max="4152" width="3.85546875" style="7" customWidth="1"/>
    <col min="4153" max="4153" width="8.85546875" style="7" customWidth="1"/>
    <col min="4154" max="4154" width="7.85546875" style="7" customWidth="1"/>
    <col min="4155" max="4352" width="9.140625" style="7"/>
    <col min="4353" max="4353" width="5.85546875" style="7" customWidth="1"/>
    <col min="4354" max="4354" width="9.140625" style="7"/>
    <col min="4355" max="4355" width="27.7109375" style="7" customWidth="1"/>
    <col min="4356" max="4356" width="9.140625" style="7"/>
    <col min="4357" max="4373" width="3.85546875" style="7" customWidth="1"/>
    <col min="4374" max="4374" width="5.140625" style="7" customWidth="1"/>
    <col min="4375" max="4375" width="5" style="7" customWidth="1"/>
    <col min="4376" max="4376" width="4.5703125" style="7" customWidth="1"/>
    <col min="4377" max="4384" width="3.85546875" style="7" customWidth="1"/>
    <col min="4385" max="4385" width="3.5703125" style="7" customWidth="1"/>
    <col min="4386" max="4399" width="3.85546875" style="7" customWidth="1"/>
    <col min="4400" max="4400" width="5.42578125" style="7" customWidth="1"/>
    <col min="4401" max="4401" width="3.85546875" style="7" customWidth="1"/>
    <col min="4402" max="4402" width="4.7109375" style="7" customWidth="1"/>
    <col min="4403" max="4408" width="3.85546875" style="7" customWidth="1"/>
    <col min="4409" max="4409" width="8.85546875" style="7" customWidth="1"/>
    <col min="4410" max="4410" width="7.85546875" style="7" customWidth="1"/>
    <col min="4411" max="4608" width="9.140625" style="7"/>
    <col min="4609" max="4609" width="5.85546875" style="7" customWidth="1"/>
    <col min="4610" max="4610" width="9.140625" style="7"/>
    <col min="4611" max="4611" width="27.7109375" style="7" customWidth="1"/>
    <col min="4612" max="4612" width="9.140625" style="7"/>
    <col min="4613" max="4629" width="3.85546875" style="7" customWidth="1"/>
    <col min="4630" max="4630" width="5.140625" style="7" customWidth="1"/>
    <col min="4631" max="4631" width="5" style="7" customWidth="1"/>
    <col min="4632" max="4632" width="4.5703125" style="7" customWidth="1"/>
    <col min="4633" max="4640" width="3.85546875" style="7" customWidth="1"/>
    <col min="4641" max="4641" width="3.5703125" style="7" customWidth="1"/>
    <col min="4642" max="4655" width="3.85546875" style="7" customWidth="1"/>
    <col min="4656" max="4656" width="5.42578125" style="7" customWidth="1"/>
    <col min="4657" max="4657" width="3.85546875" style="7" customWidth="1"/>
    <col min="4658" max="4658" width="4.7109375" style="7" customWidth="1"/>
    <col min="4659" max="4664" width="3.85546875" style="7" customWidth="1"/>
    <col min="4665" max="4665" width="8.85546875" style="7" customWidth="1"/>
    <col min="4666" max="4666" width="7.85546875" style="7" customWidth="1"/>
    <col min="4667" max="4864" width="9.140625" style="7"/>
    <col min="4865" max="4865" width="5.85546875" style="7" customWidth="1"/>
    <col min="4866" max="4866" width="9.140625" style="7"/>
    <col min="4867" max="4867" width="27.7109375" style="7" customWidth="1"/>
    <col min="4868" max="4868" width="9.140625" style="7"/>
    <col min="4869" max="4885" width="3.85546875" style="7" customWidth="1"/>
    <col min="4886" max="4886" width="5.140625" style="7" customWidth="1"/>
    <col min="4887" max="4887" width="5" style="7" customWidth="1"/>
    <col min="4888" max="4888" width="4.5703125" style="7" customWidth="1"/>
    <col min="4889" max="4896" width="3.85546875" style="7" customWidth="1"/>
    <col min="4897" max="4897" width="3.5703125" style="7" customWidth="1"/>
    <col min="4898" max="4911" width="3.85546875" style="7" customWidth="1"/>
    <col min="4912" max="4912" width="5.42578125" style="7" customWidth="1"/>
    <col min="4913" max="4913" width="3.85546875" style="7" customWidth="1"/>
    <col min="4914" max="4914" width="4.7109375" style="7" customWidth="1"/>
    <col min="4915" max="4920" width="3.85546875" style="7" customWidth="1"/>
    <col min="4921" max="4921" width="8.85546875" style="7" customWidth="1"/>
    <col min="4922" max="4922" width="7.85546875" style="7" customWidth="1"/>
    <col min="4923" max="5120" width="9.140625" style="7"/>
    <col min="5121" max="5121" width="5.85546875" style="7" customWidth="1"/>
    <col min="5122" max="5122" width="9.140625" style="7"/>
    <col min="5123" max="5123" width="27.7109375" style="7" customWidth="1"/>
    <col min="5124" max="5124" width="9.140625" style="7"/>
    <col min="5125" max="5141" width="3.85546875" style="7" customWidth="1"/>
    <col min="5142" max="5142" width="5.140625" style="7" customWidth="1"/>
    <col min="5143" max="5143" width="5" style="7" customWidth="1"/>
    <col min="5144" max="5144" width="4.5703125" style="7" customWidth="1"/>
    <col min="5145" max="5152" width="3.85546875" style="7" customWidth="1"/>
    <col min="5153" max="5153" width="3.5703125" style="7" customWidth="1"/>
    <col min="5154" max="5167" width="3.85546875" style="7" customWidth="1"/>
    <col min="5168" max="5168" width="5.42578125" style="7" customWidth="1"/>
    <col min="5169" max="5169" width="3.85546875" style="7" customWidth="1"/>
    <col min="5170" max="5170" width="4.7109375" style="7" customWidth="1"/>
    <col min="5171" max="5176" width="3.85546875" style="7" customWidth="1"/>
    <col min="5177" max="5177" width="8.85546875" style="7" customWidth="1"/>
    <col min="5178" max="5178" width="7.85546875" style="7" customWidth="1"/>
    <col min="5179" max="5376" width="9.140625" style="7"/>
    <col min="5377" max="5377" width="5.85546875" style="7" customWidth="1"/>
    <col min="5378" max="5378" width="9.140625" style="7"/>
    <col min="5379" max="5379" width="27.7109375" style="7" customWidth="1"/>
    <col min="5380" max="5380" width="9.140625" style="7"/>
    <col min="5381" max="5397" width="3.85546875" style="7" customWidth="1"/>
    <col min="5398" max="5398" width="5.140625" style="7" customWidth="1"/>
    <col min="5399" max="5399" width="5" style="7" customWidth="1"/>
    <col min="5400" max="5400" width="4.5703125" style="7" customWidth="1"/>
    <col min="5401" max="5408" width="3.85546875" style="7" customWidth="1"/>
    <col min="5409" max="5409" width="3.5703125" style="7" customWidth="1"/>
    <col min="5410" max="5423" width="3.85546875" style="7" customWidth="1"/>
    <col min="5424" max="5424" width="5.42578125" style="7" customWidth="1"/>
    <col min="5425" max="5425" width="3.85546875" style="7" customWidth="1"/>
    <col min="5426" max="5426" width="4.7109375" style="7" customWidth="1"/>
    <col min="5427" max="5432" width="3.85546875" style="7" customWidth="1"/>
    <col min="5433" max="5433" width="8.85546875" style="7" customWidth="1"/>
    <col min="5434" max="5434" width="7.85546875" style="7" customWidth="1"/>
    <col min="5435" max="5632" width="9.140625" style="7"/>
    <col min="5633" max="5633" width="5.85546875" style="7" customWidth="1"/>
    <col min="5634" max="5634" width="9.140625" style="7"/>
    <col min="5635" max="5635" width="27.7109375" style="7" customWidth="1"/>
    <col min="5636" max="5636" width="9.140625" style="7"/>
    <col min="5637" max="5653" width="3.85546875" style="7" customWidth="1"/>
    <col min="5654" max="5654" width="5.140625" style="7" customWidth="1"/>
    <col min="5655" max="5655" width="5" style="7" customWidth="1"/>
    <col min="5656" max="5656" width="4.5703125" style="7" customWidth="1"/>
    <col min="5657" max="5664" width="3.85546875" style="7" customWidth="1"/>
    <col min="5665" max="5665" width="3.5703125" style="7" customWidth="1"/>
    <col min="5666" max="5679" width="3.85546875" style="7" customWidth="1"/>
    <col min="5680" max="5680" width="5.42578125" style="7" customWidth="1"/>
    <col min="5681" max="5681" width="3.85546875" style="7" customWidth="1"/>
    <col min="5682" max="5682" width="4.7109375" style="7" customWidth="1"/>
    <col min="5683" max="5688" width="3.85546875" style="7" customWidth="1"/>
    <col min="5689" max="5689" width="8.85546875" style="7" customWidth="1"/>
    <col min="5690" max="5690" width="7.85546875" style="7" customWidth="1"/>
    <col min="5691" max="5888" width="9.140625" style="7"/>
    <col min="5889" max="5889" width="5.85546875" style="7" customWidth="1"/>
    <col min="5890" max="5890" width="9.140625" style="7"/>
    <col min="5891" max="5891" width="27.7109375" style="7" customWidth="1"/>
    <col min="5892" max="5892" width="9.140625" style="7"/>
    <col min="5893" max="5909" width="3.85546875" style="7" customWidth="1"/>
    <col min="5910" max="5910" width="5.140625" style="7" customWidth="1"/>
    <col min="5911" max="5911" width="5" style="7" customWidth="1"/>
    <col min="5912" max="5912" width="4.5703125" style="7" customWidth="1"/>
    <col min="5913" max="5920" width="3.85546875" style="7" customWidth="1"/>
    <col min="5921" max="5921" width="3.5703125" style="7" customWidth="1"/>
    <col min="5922" max="5935" width="3.85546875" style="7" customWidth="1"/>
    <col min="5936" max="5936" width="5.42578125" style="7" customWidth="1"/>
    <col min="5937" max="5937" width="3.85546875" style="7" customWidth="1"/>
    <col min="5938" max="5938" width="4.7109375" style="7" customWidth="1"/>
    <col min="5939" max="5944" width="3.85546875" style="7" customWidth="1"/>
    <col min="5945" max="5945" width="8.85546875" style="7" customWidth="1"/>
    <col min="5946" max="5946" width="7.85546875" style="7" customWidth="1"/>
    <col min="5947" max="6144" width="9.140625" style="7"/>
    <col min="6145" max="6145" width="5.85546875" style="7" customWidth="1"/>
    <col min="6146" max="6146" width="9.140625" style="7"/>
    <col min="6147" max="6147" width="27.7109375" style="7" customWidth="1"/>
    <col min="6148" max="6148" width="9.140625" style="7"/>
    <col min="6149" max="6165" width="3.85546875" style="7" customWidth="1"/>
    <col min="6166" max="6166" width="5.140625" style="7" customWidth="1"/>
    <col min="6167" max="6167" width="5" style="7" customWidth="1"/>
    <col min="6168" max="6168" width="4.5703125" style="7" customWidth="1"/>
    <col min="6169" max="6176" width="3.85546875" style="7" customWidth="1"/>
    <col min="6177" max="6177" width="3.5703125" style="7" customWidth="1"/>
    <col min="6178" max="6191" width="3.85546875" style="7" customWidth="1"/>
    <col min="6192" max="6192" width="5.42578125" style="7" customWidth="1"/>
    <col min="6193" max="6193" width="3.85546875" style="7" customWidth="1"/>
    <col min="6194" max="6194" width="4.7109375" style="7" customWidth="1"/>
    <col min="6195" max="6200" width="3.85546875" style="7" customWidth="1"/>
    <col min="6201" max="6201" width="8.85546875" style="7" customWidth="1"/>
    <col min="6202" max="6202" width="7.85546875" style="7" customWidth="1"/>
    <col min="6203" max="6400" width="9.140625" style="7"/>
    <col min="6401" max="6401" width="5.85546875" style="7" customWidth="1"/>
    <col min="6402" max="6402" width="9.140625" style="7"/>
    <col min="6403" max="6403" width="27.7109375" style="7" customWidth="1"/>
    <col min="6404" max="6404" width="9.140625" style="7"/>
    <col min="6405" max="6421" width="3.85546875" style="7" customWidth="1"/>
    <col min="6422" max="6422" width="5.140625" style="7" customWidth="1"/>
    <col min="6423" max="6423" width="5" style="7" customWidth="1"/>
    <col min="6424" max="6424" width="4.5703125" style="7" customWidth="1"/>
    <col min="6425" max="6432" width="3.85546875" style="7" customWidth="1"/>
    <col min="6433" max="6433" width="3.5703125" style="7" customWidth="1"/>
    <col min="6434" max="6447" width="3.85546875" style="7" customWidth="1"/>
    <col min="6448" max="6448" width="5.42578125" style="7" customWidth="1"/>
    <col min="6449" max="6449" width="3.85546875" style="7" customWidth="1"/>
    <col min="6450" max="6450" width="4.7109375" style="7" customWidth="1"/>
    <col min="6451" max="6456" width="3.85546875" style="7" customWidth="1"/>
    <col min="6457" max="6457" width="8.85546875" style="7" customWidth="1"/>
    <col min="6458" max="6458" width="7.85546875" style="7" customWidth="1"/>
    <col min="6459" max="6656" width="9.140625" style="7"/>
    <col min="6657" max="6657" width="5.85546875" style="7" customWidth="1"/>
    <col min="6658" max="6658" width="9.140625" style="7"/>
    <col min="6659" max="6659" width="27.7109375" style="7" customWidth="1"/>
    <col min="6660" max="6660" width="9.140625" style="7"/>
    <col min="6661" max="6677" width="3.85546875" style="7" customWidth="1"/>
    <col min="6678" max="6678" width="5.140625" style="7" customWidth="1"/>
    <col min="6679" max="6679" width="5" style="7" customWidth="1"/>
    <col min="6680" max="6680" width="4.5703125" style="7" customWidth="1"/>
    <col min="6681" max="6688" width="3.85546875" style="7" customWidth="1"/>
    <col min="6689" max="6689" width="3.5703125" style="7" customWidth="1"/>
    <col min="6690" max="6703" width="3.85546875" style="7" customWidth="1"/>
    <col min="6704" max="6704" width="5.42578125" style="7" customWidth="1"/>
    <col min="6705" max="6705" width="3.85546875" style="7" customWidth="1"/>
    <col min="6706" max="6706" width="4.7109375" style="7" customWidth="1"/>
    <col min="6707" max="6712" width="3.85546875" style="7" customWidth="1"/>
    <col min="6713" max="6713" width="8.85546875" style="7" customWidth="1"/>
    <col min="6714" max="6714" width="7.85546875" style="7" customWidth="1"/>
    <col min="6715" max="6912" width="9.140625" style="7"/>
    <col min="6913" max="6913" width="5.85546875" style="7" customWidth="1"/>
    <col min="6914" max="6914" width="9.140625" style="7"/>
    <col min="6915" max="6915" width="27.7109375" style="7" customWidth="1"/>
    <col min="6916" max="6916" width="9.140625" style="7"/>
    <col min="6917" max="6933" width="3.85546875" style="7" customWidth="1"/>
    <col min="6934" max="6934" width="5.140625" style="7" customWidth="1"/>
    <col min="6935" max="6935" width="5" style="7" customWidth="1"/>
    <col min="6936" max="6936" width="4.5703125" style="7" customWidth="1"/>
    <col min="6937" max="6944" width="3.85546875" style="7" customWidth="1"/>
    <col min="6945" max="6945" width="3.5703125" style="7" customWidth="1"/>
    <col min="6946" max="6959" width="3.85546875" style="7" customWidth="1"/>
    <col min="6960" max="6960" width="5.42578125" style="7" customWidth="1"/>
    <col min="6961" max="6961" width="3.85546875" style="7" customWidth="1"/>
    <col min="6962" max="6962" width="4.7109375" style="7" customWidth="1"/>
    <col min="6963" max="6968" width="3.85546875" style="7" customWidth="1"/>
    <col min="6969" max="6969" width="8.85546875" style="7" customWidth="1"/>
    <col min="6970" max="6970" width="7.85546875" style="7" customWidth="1"/>
    <col min="6971" max="7168" width="9.140625" style="7"/>
    <col min="7169" max="7169" width="5.85546875" style="7" customWidth="1"/>
    <col min="7170" max="7170" width="9.140625" style="7"/>
    <col min="7171" max="7171" width="27.7109375" style="7" customWidth="1"/>
    <col min="7172" max="7172" width="9.140625" style="7"/>
    <col min="7173" max="7189" width="3.85546875" style="7" customWidth="1"/>
    <col min="7190" max="7190" width="5.140625" style="7" customWidth="1"/>
    <col min="7191" max="7191" width="5" style="7" customWidth="1"/>
    <col min="7192" max="7192" width="4.5703125" style="7" customWidth="1"/>
    <col min="7193" max="7200" width="3.85546875" style="7" customWidth="1"/>
    <col min="7201" max="7201" width="3.5703125" style="7" customWidth="1"/>
    <col min="7202" max="7215" width="3.85546875" style="7" customWidth="1"/>
    <col min="7216" max="7216" width="5.42578125" style="7" customWidth="1"/>
    <col min="7217" max="7217" width="3.85546875" style="7" customWidth="1"/>
    <col min="7218" max="7218" width="4.7109375" style="7" customWidth="1"/>
    <col min="7219" max="7224" width="3.85546875" style="7" customWidth="1"/>
    <col min="7225" max="7225" width="8.85546875" style="7" customWidth="1"/>
    <col min="7226" max="7226" width="7.85546875" style="7" customWidth="1"/>
    <col min="7227" max="7424" width="9.140625" style="7"/>
    <col min="7425" max="7425" width="5.85546875" style="7" customWidth="1"/>
    <col min="7426" max="7426" width="9.140625" style="7"/>
    <col min="7427" max="7427" width="27.7109375" style="7" customWidth="1"/>
    <col min="7428" max="7428" width="9.140625" style="7"/>
    <col min="7429" max="7445" width="3.85546875" style="7" customWidth="1"/>
    <col min="7446" max="7446" width="5.140625" style="7" customWidth="1"/>
    <col min="7447" max="7447" width="5" style="7" customWidth="1"/>
    <col min="7448" max="7448" width="4.5703125" style="7" customWidth="1"/>
    <col min="7449" max="7456" width="3.85546875" style="7" customWidth="1"/>
    <col min="7457" max="7457" width="3.5703125" style="7" customWidth="1"/>
    <col min="7458" max="7471" width="3.85546875" style="7" customWidth="1"/>
    <col min="7472" max="7472" width="5.42578125" style="7" customWidth="1"/>
    <col min="7473" max="7473" width="3.85546875" style="7" customWidth="1"/>
    <col min="7474" max="7474" width="4.7109375" style="7" customWidth="1"/>
    <col min="7475" max="7480" width="3.85546875" style="7" customWidth="1"/>
    <col min="7481" max="7481" width="8.85546875" style="7" customWidth="1"/>
    <col min="7482" max="7482" width="7.85546875" style="7" customWidth="1"/>
    <col min="7483" max="7680" width="9.140625" style="7"/>
    <col min="7681" max="7681" width="5.85546875" style="7" customWidth="1"/>
    <col min="7682" max="7682" width="9.140625" style="7"/>
    <col min="7683" max="7683" width="27.7109375" style="7" customWidth="1"/>
    <col min="7684" max="7684" width="9.140625" style="7"/>
    <col min="7685" max="7701" width="3.85546875" style="7" customWidth="1"/>
    <col min="7702" max="7702" width="5.140625" style="7" customWidth="1"/>
    <col min="7703" max="7703" width="5" style="7" customWidth="1"/>
    <col min="7704" max="7704" width="4.5703125" style="7" customWidth="1"/>
    <col min="7705" max="7712" width="3.85546875" style="7" customWidth="1"/>
    <col min="7713" max="7713" width="3.5703125" style="7" customWidth="1"/>
    <col min="7714" max="7727" width="3.85546875" style="7" customWidth="1"/>
    <col min="7728" max="7728" width="5.42578125" style="7" customWidth="1"/>
    <col min="7729" max="7729" width="3.85546875" style="7" customWidth="1"/>
    <col min="7730" max="7730" width="4.7109375" style="7" customWidth="1"/>
    <col min="7731" max="7736" width="3.85546875" style="7" customWidth="1"/>
    <col min="7737" max="7737" width="8.85546875" style="7" customWidth="1"/>
    <col min="7738" max="7738" width="7.85546875" style="7" customWidth="1"/>
    <col min="7739" max="7936" width="9.140625" style="7"/>
    <col min="7937" max="7937" width="5.85546875" style="7" customWidth="1"/>
    <col min="7938" max="7938" width="9.140625" style="7"/>
    <col min="7939" max="7939" width="27.7109375" style="7" customWidth="1"/>
    <col min="7940" max="7940" width="9.140625" style="7"/>
    <col min="7941" max="7957" width="3.85546875" style="7" customWidth="1"/>
    <col min="7958" max="7958" width="5.140625" style="7" customWidth="1"/>
    <col min="7959" max="7959" width="5" style="7" customWidth="1"/>
    <col min="7960" max="7960" width="4.5703125" style="7" customWidth="1"/>
    <col min="7961" max="7968" width="3.85546875" style="7" customWidth="1"/>
    <col min="7969" max="7969" width="3.5703125" style="7" customWidth="1"/>
    <col min="7970" max="7983" width="3.85546875" style="7" customWidth="1"/>
    <col min="7984" max="7984" width="5.42578125" style="7" customWidth="1"/>
    <col min="7985" max="7985" width="3.85546875" style="7" customWidth="1"/>
    <col min="7986" max="7986" width="4.7109375" style="7" customWidth="1"/>
    <col min="7987" max="7992" width="3.85546875" style="7" customWidth="1"/>
    <col min="7993" max="7993" width="8.85546875" style="7" customWidth="1"/>
    <col min="7994" max="7994" width="7.85546875" style="7" customWidth="1"/>
    <col min="7995" max="8192" width="9.140625" style="7"/>
    <col min="8193" max="8193" width="5.85546875" style="7" customWidth="1"/>
    <col min="8194" max="8194" width="9.140625" style="7"/>
    <col min="8195" max="8195" width="27.7109375" style="7" customWidth="1"/>
    <col min="8196" max="8196" width="9.140625" style="7"/>
    <col min="8197" max="8213" width="3.85546875" style="7" customWidth="1"/>
    <col min="8214" max="8214" width="5.140625" style="7" customWidth="1"/>
    <col min="8215" max="8215" width="5" style="7" customWidth="1"/>
    <col min="8216" max="8216" width="4.5703125" style="7" customWidth="1"/>
    <col min="8217" max="8224" width="3.85546875" style="7" customWidth="1"/>
    <col min="8225" max="8225" width="3.5703125" style="7" customWidth="1"/>
    <col min="8226" max="8239" width="3.85546875" style="7" customWidth="1"/>
    <col min="8240" max="8240" width="5.42578125" style="7" customWidth="1"/>
    <col min="8241" max="8241" width="3.85546875" style="7" customWidth="1"/>
    <col min="8242" max="8242" width="4.7109375" style="7" customWidth="1"/>
    <col min="8243" max="8248" width="3.85546875" style="7" customWidth="1"/>
    <col min="8249" max="8249" width="8.85546875" style="7" customWidth="1"/>
    <col min="8250" max="8250" width="7.85546875" style="7" customWidth="1"/>
    <col min="8251" max="8448" width="9.140625" style="7"/>
    <col min="8449" max="8449" width="5.85546875" style="7" customWidth="1"/>
    <col min="8450" max="8450" width="9.140625" style="7"/>
    <col min="8451" max="8451" width="27.7109375" style="7" customWidth="1"/>
    <col min="8452" max="8452" width="9.140625" style="7"/>
    <col min="8453" max="8469" width="3.85546875" style="7" customWidth="1"/>
    <col min="8470" max="8470" width="5.140625" style="7" customWidth="1"/>
    <col min="8471" max="8471" width="5" style="7" customWidth="1"/>
    <col min="8472" max="8472" width="4.5703125" style="7" customWidth="1"/>
    <col min="8473" max="8480" width="3.85546875" style="7" customWidth="1"/>
    <col min="8481" max="8481" width="3.5703125" style="7" customWidth="1"/>
    <col min="8482" max="8495" width="3.85546875" style="7" customWidth="1"/>
    <col min="8496" max="8496" width="5.42578125" style="7" customWidth="1"/>
    <col min="8497" max="8497" width="3.85546875" style="7" customWidth="1"/>
    <col min="8498" max="8498" width="4.7109375" style="7" customWidth="1"/>
    <col min="8499" max="8504" width="3.85546875" style="7" customWidth="1"/>
    <col min="8505" max="8505" width="8.85546875" style="7" customWidth="1"/>
    <col min="8506" max="8506" width="7.85546875" style="7" customWidth="1"/>
    <col min="8507" max="8704" width="9.140625" style="7"/>
    <col min="8705" max="8705" width="5.85546875" style="7" customWidth="1"/>
    <col min="8706" max="8706" width="9.140625" style="7"/>
    <col min="8707" max="8707" width="27.7109375" style="7" customWidth="1"/>
    <col min="8708" max="8708" width="9.140625" style="7"/>
    <col min="8709" max="8725" width="3.85546875" style="7" customWidth="1"/>
    <col min="8726" max="8726" width="5.140625" style="7" customWidth="1"/>
    <col min="8727" max="8727" width="5" style="7" customWidth="1"/>
    <col min="8728" max="8728" width="4.5703125" style="7" customWidth="1"/>
    <col min="8729" max="8736" width="3.85546875" style="7" customWidth="1"/>
    <col min="8737" max="8737" width="3.5703125" style="7" customWidth="1"/>
    <col min="8738" max="8751" width="3.85546875" style="7" customWidth="1"/>
    <col min="8752" max="8752" width="5.42578125" style="7" customWidth="1"/>
    <col min="8753" max="8753" width="3.85546875" style="7" customWidth="1"/>
    <col min="8754" max="8754" width="4.7109375" style="7" customWidth="1"/>
    <col min="8755" max="8760" width="3.85546875" style="7" customWidth="1"/>
    <col min="8761" max="8761" width="8.85546875" style="7" customWidth="1"/>
    <col min="8762" max="8762" width="7.85546875" style="7" customWidth="1"/>
    <col min="8763" max="8960" width="9.140625" style="7"/>
    <col min="8961" max="8961" width="5.85546875" style="7" customWidth="1"/>
    <col min="8962" max="8962" width="9.140625" style="7"/>
    <col min="8963" max="8963" width="27.7109375" style="7" customWidth="1"/>
    <col min="8964" max="8964" width="9.140625" style="7"/>
    <col min="8965" max="8981" width="3.85546875" style="7" customWidth="1"/>
    <col min="8982" max="8982" width="5.140625" style="7" customWidth="1"/>
    <col min="8983" max="8983" width="5" style="7" customWidth="1"/>
    <col min="8984" max="8984" width="4.5703125" style="7" customWidth="1"/>
    <col min="8985" max="8992" width="3.85546875" style="7" customWidth="1"/>
    <col min="8993" max="8993" width="3.5703125" style="7" customWidth="1"/>
    <col min="8994" max="9007" width="3.85546875" style="7" customWidth="1"/>
    <col min="9008" max="9008" width="5.42578125" style="7" customWidth="1"/>
    <col min="9009" max="9009" width="3.85546875" style="7" customWidth="1"/>
    <col min="9010" max="9010" width="4.7109375" style="7" customWidth="1"/>
    <col min="9011" max="9016" width="3.85546875" style="7" customWidth="1"/>
    <col min="9017" max="9017" width="8.85546875" style="7" customWidth="1"/>
    <col min="9018" max="9018" width="7.85546875" style="7" customWidth="1"/>
    <col min="9019" max="9216" width="9.140625" style="7"/>
    <col min="9217" max="9217" width="5.85546875" style="7" customWidth="1"/>
    <col min="9218" max="9218" width="9.140625" style="7"/>
    <col min="9219" max="9219" width="27.7109375" style="7" customWidth="1"/>
    <col min="9220" max="9220" width="9.140625" style="7"/>
    <col min="9221" max="9237" width="3.85546875" style="7" customWidth="1"/>
    <col min="9238" max="9238" width="5.140625" style="7" customWidth="1"/>
    <col min="9239" max="9239" width="5" style="7" customWidth="1"/>
    <col min="9240" max="9240" width="4.5703125" style="7" customWidth="1"/>
    <col min="9241" max="9248" width="3.85546875" style="7" customWidth="1"/>
    <col min="9249" max="9249" width="3.5703125" style="7" customWidth="1"/>
    <col min="9250" max="9263" width="3.85546875" style="7" customWidth="1"/>
    <col min="9264" max="9264" width="5.42578125" style="7" customWidth="1"/>
    <col min="9265" max="9265" width="3.85546875" style="7" customWidth="1"/>
    <col min="9266" max="9266" width="4.7109375" style="7" customWidth="1"/>
    <col min="9267" max="9272" width="3.85546875" style="7" customWidth="1"/>
    <col min="9273" max="9273" width="8.85546875" style="7" customWidth="1"/>
    <col min="9274" max="9274" width="7.85546875" style="7" customWidth="1"/>
    <col min="9275" max="9472" width="9.140625" style="7"/>
    <col min="9473" max="9473" width="5.85546875" style="7" customWidth="1"/>
    <col min="9474" max="9474" width="9.140625" style="7"/>
    <col min="9475" max="9475" width="27.7109375" style="7" customWidth="1"/>
    <col min="9476" max="9476" width="9.140625" style="7"/>
    <col min="9477" max="9493" width="3.85546875" style="7" customWidth="1"/>
    <col min="9494" max="9494" width="5.140625" style="7" customWidth="1"/>
    <col min="9495" max="9495" width="5" style="7" customWidth="1"/>
    <col min="9496" max="9496" width="4.5703125" style="7" customWidth="1"/>
    <col min="9497" max="9504" width="3.85546875" style="7" customWidth="1"/>
    <col min="9505" max="9505" width="3.5703125" style="7" customWidth="1"/>
    <col min="9506" max="9519" width="3.85546875" style="7" customWidth="1"/>
    <col min="9520" max="9520" width="5.42578125" style="7" customWidth="1"/>
    <col min="9521" max="9521" width="3.85546875" style="7" customWidth="1"/>
    <col min="9522" max="9522" width="4.7109375" style="7" customWidth="1"/>
    <col min="9523" max="9528" width="3.85546875" style="7" customWidth="1"/>
    <col min="9529" max="9529" width="8.85546875" style="7" customWidth="1"/>
    <col min="9530" max="9530" width="7.85546875" style="7" customWidth="1"/>
    <col min="9531" max="9728" width="9.140625" style="7"/>
    <col min="9729" max="9729" width="5.85546875" style="7" customWidth="1"/>
    <col min="9730" max="9730" width="9.140625" style="7"/>
    <col min="9731" max="9731" width="27.7109375" style="7" customWidth="1"/>
    <col min="9732" max="9732" width="9.140625" style="7"/>
    <col min="9733" max="9749" width="3.85546875" style="7" customWidth="1"/>
    <col min="9750" max="9750" width="5.140625" style="7" customWidth="1"/>
    <col min="9751" max="9751" width="5" style="7" customWidth="1"/>
    <col min="9752" max="9752" width="4.5703125" style="7" customWidth="1"/>
    <col min="9753" max="9760" width="3.85546875" style="7" customWidth="1"/>
    <col min="9761" max="9761" width="3.5703125" style="7" customWidth="1"/>
    <col min="9762" max="9775" width="3.85546875" style="7" customWidth="1"/>
    <col min="9776" max="9776" width="5.42578125" style="7" customWidth="1"/>
    <col min="9777" max="9777" width="3.85546875" style="7" customWidth="1"/>
    <col min="9778" max="9778" width="4.7109375" style="7" customWidth="1"/>
    <col min="9779" max="9784" width="3.85546875" style="7" customWidth="1"/>
    <col min="9785" max="9785" width="8.85546875" style="7" customWidth="1"/>
    <col min="9786" max="9786" width="7.85546875" style="7" customWidth="1"/>
    <col min="9787" max="9984" width="9.140625" style="7"/>
    <col min="9985" max="9985" width="5.85546875" style="7" customWidth="1"/>
    <col min="9986" max="9986" width="9.140625" style="7"/>
    <col min="9987" max="9987" width="27.7109375" style="7" customWidth="1"/>
    <col min="9988" max="9988" width="9.140625" style="7"/>
    <col min="9989" max="10005" width="3.85546875" style="7" customWidth="1"/>
    <col min="10006" max="10006" width="5.140625" style="7" customWidth="1"/>
    <col min="10007" max="10007" width="5" style="7" customWidth="1"/>
    <col min="10008" max="10008" width="4.5703125" style="7" customWidth="1"/>
    <col min="10009" max="10016" width="3.85546875" style="7" customWidth="1"/>
    <col min="10017" max="10017" width="3.5703125" style="7" customWidth="1"/>
    <col min="10018" max="10031" width="3.85546875" style="7" customWidth="1"/>
    <col min="10032" max="10032" width="5.42578125" style="7" customWidth="1"/>
    <col min="10033" max="10033" width="3.85546875" style="7" customWidth="1"/>
    <col min="10034" max="10034" width="4.7109375" style="7" customWidth="1"/>
    <col min="10035" max="10040" width="3.85546875" style="7" customWidth="1"/>
    <col min="10041" max="10041" width="8.85546875" style="7" customWidth="1"/>
    <col min="10042" max="10042" width="7.85546875" style="7" customWidth="1"/>
    <col min="10043" max="10240" width="9.140625" style="7"/>
    <col min="10241" max="10241" width="5.85546875" style="7" customWidth="1"/>
    <col min="10242" max="10242" width="9.140625" style="7"/>
    <col min="10243" max="10243" width="27.7109375" style="7" customWidth="1"/>
    <col min="10244" max="10244" width="9.140625" style="7"/>
    <col min="10245" max="10261" width="3.85546875" style="7" customWidth="1"/>
    <col min="10262" max="10262" width="5.140625" style="7" customWidth="1"/>
    <col min="10263" max="10263" width="5" style="7" customWidth="1"/>
    <col min="10264" max="10264" width="4.5703125" style="7" customWidth="1"/>
    <col min="10265" max="10272" width="3.85546875" style="7" customWidth="1"/>
    <col min="10273" max="10273" width="3.5703125" style="7" customWidth="1"/>
    <col min="10274" max="10287" width="3.85546875" style="7" customWidth="1"/>
    <col min="10288" max="10288" width="5.42578125" style="7" customWidth="1"/>
    <col min="10289" max="10289" width="3.85546875" style="7" customWidth="1"/>
    <col min="10290" max="10290" width="4.7109375" style="7" customWidth="1"/>
    <col min="10291" max="10296" width="3.85546875" style="7" customWidth="1"/>
    <col min="10297" max="10297" width="8.85546875" style="7" customWidth="1"/>
    <col min="10298" max="10298" width="7.85546875" style="7" customWidth="1"/>
    <col min="10299" max="10496" width="9.140625" style="7"/>
    <col min="10497" max="10497" width="5.85546875" style="7" customWidth="1"/>
    <col min="10498" max="10498" width="9.140625" style="7"/>
    <col min="10499" max="10499" width="27.7109375" style="7" customWidth="1"/>
    <col min="10500" max="10500" width="9.140625" style="7"/>
    <col min="10501" max="10517" width="3.85546875" style="7" customWidth="1"/>
    <col min="10518" max="10518" width="5.140625" style="7" customWidth="1"/>
    <col min="10519" max="10519" width="5" style="7" customWidth="1"/>
    <col min="10520" max="10520" width="4.5703125" style="7" customWidth="1"/>
    <col min="10521" max="10528" width="3.85546875" style="7" customWidth="1"/>
    <col min="10529" max="10529" width="3.5703125" style="7" customWidth="1"/>
    <col min="10530" max="10543" width="3.85546875" style="7" customWidth="1"/>
    <col min="10544" max="10544" width="5.42578125" style="7" customWidth="1"/>
    <col min="10545" max="10545" width="3.85546875" style="7" customWidth="1"/>
    <col min="10546" max="10546" width="4.7109375" style="7" customWidth="1"/>
    <col min="10547" max="10552" width="3.85546875" style="7" customWidth="1"/>
    <col min="10553" max="10553" width="8.85546875" style="7" customWidth="1"/>
    <col min="10554" max="10554" width="7.85546875" style="7" customWidth="1"/>
    <col min="10555" max="10752" width="9.140625" style="7"/>
    <col min="10753" max="10753" width="5.85546875" style="7" customWidth="1"/>
    <col min="10754" max="10754" width="9.140625" style="7"/>
    <col min="10755" max="10755" width="27.7109375" style="7" customWidth="1"/>
    <col min="10756" max="10756" width="9.140625" style="7"/>
    <col min="10757" max="10773" width="3.85546875" style="7" customWidth="1"/>
    <col min="10774" max="10774" width="5.140625" style="7" customWidth="1"/>
    <col min="10775" max="10775" width="5" style="7" customWidth="1"/>
    <col min="10776" max="10776" width="4.5703125" style="7" customWidth="1"/>
    <col min="10777" max="10784" width="3.85546875" style="7" customWidth="1"/>
    <col min="10785" max="10785" width="3.5703125" style="7" customWidth="1"/>
    <col min="10786" max="10799" width="3.85546875" style="7" customWidth="1"/>
    <col min="10800" max="10800" width="5.42578125" style="7" customWidth="1"/>
    <col min="10801" max="10801" width="3.85546875" style="7" customWidth="1"/>
    <col min="10802" max="10802" width="4.7109375" style="7" customWidth="1"/>
    <col min="10803" max="10808" width="3.85546875" style="7" customWidth="1"/>
    <col min="10809" max="10809" width="8.85546875" style="7" customWidth="1"/>
    <col min="10810" max="10810" width="7.85546875" style="7" customWidth="1"/>
    <col min="10811" max="11008" width="9.140625" style="7"/>
    <col min="11009" max="11009" width="5.85546875" style="7" customWidth="1"/>
    <col min="11010" max="11010" width="9.140625" style="7"/>
    <col min="11011" max="11011" width="27.7109375" style="7" customWidth="1"/>
    <col min="11012" max="11012" width="9.140625" style="7"/>
    <col min="11013" max="11029" width="3.85546875" style="7" customWidth="1"/>
    <col min="11030" max="11030" width="5.140625" style="7" customWidth="1"/>
    <col min="11031" max="11031" width="5" style="7" customWidth="1"/>
    <col min="11032" max="11032" width="4.5703125" style="7" customWidth="1"/>
    <col min="11033" max="11040" width="3.85546875" style="7" customWidth="1"/>
    <col min="11041" max="11041" width="3.5703125" style="7" customWidth="1"/>
    <col min="11042" max="11055" width="3.85546875" style="7" customWidth="1"/>
    <col min="11056" max="11056" width="5.42578125" style="7" customWidth="1"/>
    <col min="11057" max="11057" width="3.85546875" style="7" customWidth="1"/>
    <col min="11058" max="11058" width="4.7109375" style="7" customWidth="1"/>
    <col min="11059" max="11064" width="3.85546875" style="7" customWidth="1"/>
    <col min="11065" max="11065" width="8.85546875" style="7" customWidth="1"/>
    <col min="11066" max="11066" width="7.85546875" style="7" customWidth="1"/>
    <col min="11067" max="11264" width="9.140625" style="7"/>
    <col min="11265" max="11265" width="5.85546875" style="7" customWidth="1"/>
    <col min="11266" max="11266" width="9.140625" style="7"/>
    <col min="11267" max="11267" width="27.7109375" style="7" customWidth="1"/>
    <col min="11268" max="11268" width="9.140625" style="7"/>
    <col min="11269" max="11285" width="3.85546875" style="7" customWidth="1"/>
    <col min="11286" max="11286" width="5.140625" style="7" customWidth="1"/>
    <col min="11287" max="11287" width="5" style="7" customWidth="1"/>
    <col min="11288" max="11288" width="4.5703125" style="7" customWidth="1"/>
    <col min="11289" max="11296" width="3.85546875" style="7" customWidth="1"/>
    <col min="11297" max="11297" width="3.5703125" style="7" customWidth="1"/>
    <col min="11298" max="11311" width="3.85546875" style="7" customWidth="1"/>
    <col min="11312" max="11312" width="5.42578125" style="7" customWidth="1"/>
    <col min="11313" max="11313" width="3.85546875" style="7" customWidth="1"/>
    <col min="11314" max="11314" width="4.7109375" style="7" customWidth="1"/>
    <col min="11315" max="11320" width="3.85546875" style="7" customWidth="1"/>
    <col min="11321" max="11321" width="8.85546875" style="7" customWidth="1"/>
    <col min="11322" max="11322" width="7.85546875" style="7" customWidth="1"/>
    <col min="11323" max="11520" width="9.140625" style="7"/>
    <col min="11521" max="11521" width="5.85546875" style="7" customWidth="1"/>
    <col min="11522" max="11522" width="9.140625" style="7"/>
    <col min="11523" max="11523" width="27.7109375" style="7" customWidth="1"/>
    <col min="11524" max="11524" width="9.140625" style="7"/>
    <col min="11525" max="11541" width="3.85546875" style="7" customWidth="1"/>
    <col min="11542" max="11542" width="5.140625" style="7" customWidth="1"/>
    <col min="11543" max="11543" width="5" style="7" customWidth="1"/>
    <col min="11544" max="11544" width="4.5703125" style="7" customWidth="1"/>
    <col min="11545" max="11552" width="3.85546875" style="7" customWidth="1"/>
    <col min="11553" max="11553" width="3.5703125" style="7" customWidth="1"/>
    <col min="11554" max="11567" width="3.85546875" style="7" customWidth="1"/>
    <col min="11568" max="11568" width="5.42578125" style="7" customWidth="1"/>
    <col min="11569" max="11569" width="3.85546875" style="7" customWidth="1"/>
    <col min="11570" max="11570" width="4.7109375" style="7" customWidth="1"/>
    <col min="11571" max="11576" width="3.85546875" style="7" customWidth="1"/>
    <col min="11577" max="11577" width="8.85546875" style="7" customWidth="1"/>
    <col min="11578" max="11578" width="7.85546875" style="7" customWidth="1"/>
    <col min="11579" max="11776" width="9.140625" style="7"/>
    <col min="11777" max="11777" width="5.85546875" style="7" customWidth="1"/>
    <col min="11778" max="11778" width="9.140625" style="7"/>
    <col min="11779" max="11779" width="27.7109375" style="7" customWidth="1"/>
    <col min="11780" max="11780" width="9.140625" style="7"/>
    <col min="11781" max="11797" width="3.85546875" style="7" customWidth="1"/>
    <col min="11798" max="11798" width="5.140625" style="7" customWidth="1"/>
    <col min="11799" max="11799" width="5" style="7" customWidth="1"/>
    <col min="11800" max="11800" width="4.5703125" style="7" customWidth="1"/>
    <col min="11801" max="11808" width="3.85546875" style="7" customWidth="1"/>
    <col min="11809" max="11809" width="3.5703125" style="7" customWidth="1"/>
    <col min="11810" max="11823" width="3.85546875" style="7" customWidth="1"/>
    <col min="11824" max="11824" width="5.42578125" style="7" customWidth="1"/>
    <col min="11825" max="11825" width="3.85546875" style="7" customWidth="1"/>
    <col min="11826" max="11826" width="4.7109375" style="7" customWidth="1"/>
    <col min="11827" max="11832" width="3.85546875" style="7" customWidth="1"/>
    <col min="11833" max="11833" width="8.85546875" style="7" customWidth="1"/>
    <col min="11834" max="11834" width="7.85546875" style="7" customWidth="1"/>
    <col min="11835" max="12032" width="9.140625" style="7"/>
    <col min="12033" max="12033" width="5.85546875" style="7" customWidth="1"/>
    <col min="12034" max="12034" width="9.140625" style="7"/>
    <col min="12035" max="12035" width="27.7109375" style="7" customWidth="1"/>
    <col min="12036" max="12036" width="9.140625" style="7"/>
    <col min="12037" max="12053" width="3.85546875" style="7" customWidth="1"/>
    <col min="12054" max="12054" width="5.140625" style="7" customWidth="1"/>
    <col min="12055" max="12055" width="5" style="7" customWidth="1"/>
    <col min="12056" max="12056" width="4.5703125" style="7" customWidth="1"/>
    <col min="12057" max="12064" width="3.85546875" style="7" customWidth="1"/>
    <col min="12065" max="12065" width="3.5703125" style="7" customWidth="1"/>
    <col min="12066" max="12079" width="3.85546875" style="7" customWidth="1"/>
    <col min="12080" max="12080" width="5.42578125" style="7" customWidth="1"/>
    <col min="12081" max="12081" width="3.85546875" style="7" customWidth="1"/>
    <col min="12082" max="12082" width="4.7109375" style="7" customWidth="1"/>
    <col min="12083" max="12088" width="3.85546875" style="7" customWidth="1"/>
    <col min="12089" max="12089" width="8.85546875" style="7" customWidth="1"/>
    <col min="12090" max="12090" width="7.85546875" style="7" customWidth="1"/>
    <col min="12091" max="12288" width="9.140625" style="7"/>
    <col min="12289" max="12289" width="5.85546875" style="7" customWidth="1"/>
    <col min="12290" max="12290" width="9.140625" style="7"/>
    <col min="12291" max="12291" width="27.7109375" style="7" customWidth="1"/>
    <col min="12292" max="12292" width="9.140625" style="7"/>
    <col min="12293" max="12309" width="3.85546875" style="7" customWidth="1"/>
    <col min="12310" max="12310" width="5.140625" style="7" customWidth="1"/>
    <col min="12311" max="12311" width="5" style="7" customWidth="1"/>
    <col min="12312" max="12312" width="4.5703125" style="7" customWidth="1"/>
    <col min="12313" max="12320" width="3.85546875" style="7" customWidth="1"/>
    <col min="12321" max="12321" width="3.5703125" style="7" customWidth="1"/>
    <col min="12322" max="12335" width="3.85546875" style="7" customWidth="1"/>
    <col min="12336" max="12336" width="5.42578125" style="7" customWidth="1"/>
    <col min="12337" max="12337" width="3.85546875" style="7" customWidth="1"/>
    <col min="12338" max="12338" width="4.7109375" style="7" customWidth="1"/>
    <col min="12339" max="12344" width="3.85546875" style="7" customWidth="1"/>
    <col min="12345" max="12345" width="8.85546875" style="7" customWidth="1"/>
    <col min="12346" max="12346" width="7.85546875" style="7" customWidth="1"/>
    <col min="12347" max="12544" width="9.140625" style="7"/>
    <col min="12545" max="12545" width="5.85546875" style="7" customWidth="1"/>
    <col min="12546" max="12546" width="9.140625" style="7"/>
    <col min="12547" max="12547" width="27.7109375" style="7" customWidth="1"/>
    <col min="12548" max="12548" width="9.140625" style="7"/>
    <col min="12549" max="12565" width="3.85546875" style="7" customWidth="1"/>
    <col min="12566" max="12566" width="5.140625" style="7" customWidth="1"/>
    <col min="12567" max="12567" width="5" style="7" customWidth="1"/>
    <col min="12568" max="12568" width="4.5703125" style="7" customWidth="1"/>
    <col min="12569" max="12576" width="3.85546875" style="7" customWidth="1"/>
    <col min="12577" max="12577" width="3.5703125" style="7" customWidth="1"/>
    <col min="12578" max="12591" width="3.85546875" style="7" customWidth="1"/>
    <col min="12592" max="12592" width="5.42578125" style="7" customWidth="1"/>
    <col min="12593" max="12593" width="3.85546875" style="7" customWidth="1"/>
    <col min="12594" max="12594" width="4.7109375" style="7" customWidth="1"/>
    <col min="12595" max="12600" width="3.85546875" style="7" customWidth="1"/>
    <col min="12601" max="12601" width="8.85546875" style="7" customWidth="1"/>
    <col min="12602" max="12602" width="7.85546875" style="7" customWidth="1"/>
    <col min="12603" max="12800" width="9.140625" style="7"/>
    <col min="12801" max="12801" width="5.85546875" style="7" customWidth="1"/>
    <col min="12802" max="12802" width="9.140625" style="7"/>
    <col min="12803" max="12803" width="27.7109375" style="7" customWidth="1"/>
    <col min="12804" max="12804" width="9.140625" style="7"/>
    <col min="12805" max="12821" width="3.85546875" style="7" customWidth="1"/>
    <col min="12822" max="12822" width="5.140625" style="7" customWidth="1"/>
    <col min="12823" max="12823" width="5" style="7" customWidth="1"/>
    <col min="12824" max="12824" width="4.5703125" style="7" customWidth="1"/>
    <col min="12825" max="12832" width="3.85546875" style="7" customWidth="1"/>
    <col min="12833" max="12833" width="3.5703125" style="7" customWidth="1"/>
    <col min="12834" max="12847" width="3.85546875" style="7" customWidth="1"/>
    <col min="12848" max="12848" width="5.42578125" style="7" customWidth="1"/>
    <col min="12849" max="12849" width="3.85546875" style="7" customWidth="1"/>
    <col min="12850" max="12850" width="4.7109375" style="7" customWidth="1"/>
    <col min="12851" max="12856" width="3.85546875" style="7" customWidth="1"/>
    <col min="12857" max="12857" width="8.85546875" style="7" customWidth="1"/>
    <col min="12858" max="12858" width="7.85546875" style="7" customWidth="1"/>
    <col min="12859" max="13056" width="9.140625" style="7"/>
    <col min="13057" max="13057" width="5.85546875" style="7" customWidth="1"/>
    <col min="13058" max="13058" width="9.140625" style="7"/>
    <col min="13059" max="13059" width="27.7109375" style="7" customWidth="1"/>
    <col min="13060" max="13060" width="9.140625" style="7"/>
    <col min="13061" max="13077" width="3.85546875" style="7" customWidth="1"/>
    <col min="13078" max="13078" width="5.140625" style="7" customWidth="1"/>
    <col min="13079" max="13079" width="5" style="7" customWidth="1"/>
    <col min="13080" max="13080" width="4.5703125" style="7" customWidth="1"/>
    <col min="13081" max="13088" width="3.85546875" style="7" customWidth="1"/>
    <col min="13089" max="13089" width="3.5703125" style="7" customWidth="1"/>
    <col min="13090" max="13103" width="3.85546875" style="7" customWidth="1"/>
    <col min="13104" max="13104" width="5.42578125" style="7" customWidth="1"/>
    <col min="13105" max="13105" width="3.85546875" style="7" customWidth="1"/>
    <col min="13106" max="13106" width="4.7109375" style="7" customWidth="1"/>
    <col min="13107" max="13112" width="3.85546875" style="7" customWidth="1"/>
    <col min="13113" max="13113" width="8.85546875" style="7" customWidth="1"/>
    <col min="13114" max="13114" width="7.85546875" style="7" customWidth="1"/>
    <col min="13115" max="13312" width="9.140625" style="7"/>
    <col min="13313" max="13313" width="5.85546875" style="7" customWidth="1"/>
    <col min="13314" max="13314" width="9.140625" style="7"/>
    <col min="13315" max="13315" width="27.7109375" style="7" customWidth="1"/>
    <col min="13316" max="13316" width="9.140625" style="7"/>
    <col min="13317" max="13333" width="3.85546875" style="7" customWidth="1"/>
    <col min="13334" max="13334" width="5.140625" style="7" customWidth="1"/>
    <col min="13335" max="13335" width="5" style="7" customWidth="1"/>
    <col min="13336" max="13336" width="4.5703125" style="7" customWidth="1"/>
    <col min="13337" max="13344" width="3.85546875" style="7" customWidth="1"/>
    <col min="13345" max="13345" width="3.5703125" style="7" customWidth="1"/>
    <col min="13346" max="13359" width="3.85546875" style="7" customWidth="1"/>
    <col min="13360" max="13360" width="5.42578125" style="7" customWidth="1"/>
    <col min="13361" max="13361" width="3.85546875" style="7" customWidth="1"/>
    <col min="13362" max="13362" width="4.7109375" style="7" customWidth="1"/>
    <col min="13363" max="13368" width="3.85546875" style="7" customWidth="1"/>
    <col min="13369" max="13369" width="8.85546875" style="7" customWidth="1"/>
    <col min="13370" max="13370" width="7.85546875" style="7" customWidth="1"/>
    <col min="13371" max="13568" width="9.140625" style="7"/>
    <col min="13569" max="13569" width="5.85546875" style="7" customWidth="1"/>
    <col min="13570" max="13570" width="9.140625" style="7"/>
    <col min="13571" max="13571" width="27.7109375" style="7" customWidth="1"/>
    <col min="13572" max="13572" width="9.140625" style="7"/>
    <col min="13573" max="13589" width="3.85546875" style="7" customWidth="1"/>
    <col min="13590" max="13590" width="5.140625" style="7" customWidth="1"/>
    <col min="13591" max="13591" width="5" style="7" customWidth="1"/>
    <col min="13592" max="13592" width="4.5703125" style="7" customWidth="1"/>
    <col min="13593" max="13600" width="3.85546875" style="7" customWidth="1"/>
    <col min="13601" max="13601" width="3.5703125" style="7" customWidth="1"/>
    <col min="13602" max="13615" width="3.85546875" style="7" customWidth="1"/>
    <col min="13616" max="13616" width="5.42578125" style="7" customWidth="1"/>
    <col min="13617" max="13617" width="3.85546875" style="7" customWidth="1"/>
    <col min="13618" max="13618" width="4.7109375" style="7" customWidth="1"/>
    <col min="13619" max="13624" width="3.85546875" style="7" customWidth="1"/>
    <col min="13625" max="13625" width="8.85546875" style="7" customWidth="1"/>
    <col min="13626" max="13626" width="7.85546875" style="7" customWidth="1"/>
    <col min="13627" max="13824" width="9.140625" style="7"/>
    <col min="13825" max="13825" width="5.85546875" style="7" customWidth="1"/>
    <col min="13826" max="13826" width="9.140625" style="7"/>
    <col min="13827" max="13827" width="27.7109375" style="7" customWidth="1"/>
    <col min="13828" max="13828" width="9.140625" style="7"/>
    <col min="13829" max="13845" width="3.85546875" style="7" customWidth="1"/>
    <col min="13846" max="13846" width="5.140625" style="7" customWidth="1"/>
    <col min="13847" max="13847" width="5" style="7" customWidth="1"/>
    <col min="13848" max="13848" width="4.5703125" style="7" customWidth="1"/>
    <col min="13849" max="13856" width="3.85546875" style="7" customWidth="1"/>
    <col min="13857" max="13857" width="3.5703125" style="7" customWidth="1"/>
    <col min="13858" max="13871" width="3.85546875" style="7" customWidth="1"/>
    <col min="13872" max="13872" width="5.42578125" style="7" customWidth="1"/>
    <col min="13873" max="13873" width="3.85546875" style="7" customWidth="1"/>
    <col min="13874" max="13874" width="4.7109375" style="7" customWidth="1"/>
    <col min="13875" max="13880" width="3.85546875" style="7" customWidth="1"/>
    <col min="13881" max="13881" width="8.85546875" style="7" customWidth="1"/>
    <col min="13882" max="13882" width="7.85546875" style="7" customWidth="1"/>
    <col min="13883" max="14080" width="9.140625" style="7"/>
    <col min="14081" max="14081" width="5.85546875" style="7" customWidth="1"/>
    <col min="14082" max="14082" width="9.140625" style="7"/>
    <col min="14083" max="14083" width="27.7109375" style="7" customWidth="1"/>
    <col min="14084" max="14084" width="9.140625" style="7"/>
    <col min="14085" max="14101" width="3.85546875" style="7" customWidth="1"/>
    <col min="14102" max="14102" width="5.140625" style="7" customWidth="1"/>
    <col min="14103" max="14103" width="5" style="7" customWidth="1"/>
    <col min="14104" max="14104" width="4.5703125" style="7" customWidth="1"/>
    <col min="14105" max="14112" width="3.85546875" style="7" customWidth="1"/>
    <col min="14113" max="14113" width="3.5703125" style="7" customWidth="1"/>
    <col min="14114" max="14127" width="3.85546875" style="7" customWidth="1"/>
    <col min="14128" max="14128" width="5.42578125" style="7" customWidth="1"/>
    <col min="14129" max="14129" width="3.85546875" style="7" customWidth="1"/>
    <col min="14130" max="14130" width="4.7109375" style="7" customWidth="1"/>
    <col min="14131" max="14136" width="3.85546875" style="7" customWidth="1"/>
    <col min="14137" max="14137" width="8.85546875" style="7" customWidth="1"/>
    <col min="14138" max="14138" width="7.85546875" style="7" customWidth="1"/>
    <col min="14139" max="14336" width="9.140625" style="7"/>
    <col min="14337" max="14337" width="5.85546875" style="7" customWidth="1"/>
    <col min="14338" max="14338" width="9.140625" style="7"/>
    <col min="14339" max="14339" width="27.7109375" style="7" customWidth="1"/>
    <col min="14340" max="14340" width="9.140625" style="7"/>
    <col min="14341" max="14357" width="3.85546875" style="7" customWidth="1"/>
    <col min="14358" max="14358" width="5.140625" style="7" customWidth="1"/>
    <col min="14359" max="14359" width="5" style="7" customWidth="1"/>
    <col min="14360" max="14360" width="4.5703125" style="7" customWidth="1"/>
    <col min="14361" max="14368" width="3.85546875" style="7" customWidth="1"/>
    <col min="14369" max="14369" width="3.5703125" style="7" customWidth="1"/>
    <col min="14370" max="14383" width="3.85546875" style="7" customWidth="1"/>
    <col min="14384" max="14384" width="5.42578125" style="7" customWidth="1"/>
    <col min="14385" max="14385" width="3.85546875" style="7" customWidth="1"/>
    <col min="14386" max="14386" width="4.7109375" style="7" customWidth="1"/>
    <col min="14387" max="14392" width="3.85546875" style="7" customWidth="1"/>
    <col min="14393" max="14393" width="8.85546875" style="7" customWidth="1"/>
    <col min="14394" max="14394" width="7.85546875" style="7" customWidth="1"/>
    <col min="14395" max="14592" width="9.140625" style="7"/>
    <col min="14593" max="14593" width="5.85546875" style="7" customWidth="1"/>
    <col min="14594" max="14594" width="9.140625" style="7"/>
    <col min="14595" max="14595" width="27.7109375" style="7" customWidth="1"/>
    <col min="14596" max="14596" width="9.140625" style="7"/>
    <col min="14597" max="14613" width="3.85546875" style="7" customWidth="1"/>
    <col min="14614" max="14614" width="5.140625" style="7" customWidth="1"/>
    <col min="14615" max="14615" width="5" style="7" customWidth="1"/>
    <col min="14616" max="14616" width="4.5703125" style="7" customWidth="1"/>
    <col min="14617" max="14624" width="3.85546875" style="7" customWidth="1"/>
    <col min="14625" max="14625" width="3.5703125" style="7" customWidth="1"/>
    <col min="14626" max="14639" width="3.85546875" style="7" customWidth="1"/>
    <col min="14640" max="14640" width="5.42578125" style="7" customWidth="1"/>
    <col min="14641" max="14641" width="3.85546875" style="7" customWidth="1"/>
    <col min="14642" max="14642" width="4.7109375" style="7" customWidth="1"/>
    <col min="14643" max="14648" width="3.85546875" style="7" customWidth="1"/>
    <col min="14649" max="14649" width="8.85546875" style="7" customWidth="1"/>
    <col min="14650" max="14650" width="7.85546875" style="7" customWidth="1"/>
    <col min="14651" max="14848" width="9.140625" style="7"/>
    <col min="14849" max="14849" width="5.85546875" style="7" customWidth="1"/>
    <col min="14850" max="14850" width="9.140625" style="7"/>
    <col min="14851" max="14851" width="27.7109375" style="7" customWidth="1"/>
    <col min="14852" max="14852" width="9.140625" style="7"/>
    <col min="14853" max="14869" width="3.85546875" style="7" customWidth="1"/>
    <col min="14870" max="14870" width="5.140625" style="7" customWidth="1"/>
    <col min="14871" max="14871" width="5" style="7" customWidth="1"/>
    <col min="14872" max="14872" width="4.5703125" style="7" customWidth="1"/>
    <col min="14873" max="14880" width="3.85546875" style="7" customWidth="1"/>
    <col min="14881" max="14881" width="3.5703125" style="7" customWidth="1"/>
    <col min="14882" max="14895" width="3.85546875" style="7" customWidth="1"/>
    <col min="14896" max="14896" width="5.42578125" style="7" customWidth="1"/>
    <col min="14897" max="14897" width="3.85546875" style="7" customWidth="1"/>
    <col min="14898" max="14898" width="4.7109375" style="7" customWidth="1"/>
    <col min="14899" max="14904" width="3.85546875" style="7" customWidth="1"/>
    <col min="14905" max="14905" width="8.85546875" style="7" customWidth="1"/>
    <col min="14906" max="14906" width="7.85546875" style="7" customWidth="1"/>
    <col min="14907" max="15104" width="9.140625" style="7"/>
    <col min="15105" max="15105" width="5.85546875" style="7" customWidth="1"/>
    <col min="15106" max="15106" width="9.140625" style="7"/>
    <col min="15107" max="15107" width="27.7109375" style="7" customWidth="1"/>
    <col min="15108" max="15108" width="9.140625" style="7"/>
    <col min="15109" max="15125" width="3.85546875" style="7" customWidth="1"/>
    <col min="15126" max="15126" width="5.140625" style="7" customWidth="1"/>
    <col min="15127" max="15127" width="5" style="7" customWidth="1"/>
    <col min="15128" max="15128" width="4.5703125" style="7" customWidth="1"/>
    <col min="15129" max="15136" width="3.85546875" style="7" customWidth="1"/>
    <col min="15137" max="15137" width="3.5703125" style="7" customWidth="1"/>
    <col min="15138" max="15151" width="3.85546875" style="7" customWidth="1"/>
    <col min="15152" max="15152" width="5.42578125" style="7" customWidth="1"/>
    <col min="15153" max="15153" width="3.85546875" style="7" customWidth="1"/>
    <col min="15154" max="15154" width="4.7109375" style="7" customWidth="1"/>
    <col min="15155" max="15160" width="3.85546875" style="7" customWidth="1"/>
    <col min="15161" max="15161" width="8.85546875" style="7" customWidth="1"/>
    <col min="15162" max="15162" width="7.85546875" style="7" customWidth="1"/>
    <col min="15163" max="15360" width="9.140625" style="7"/>
    <col min="15361" max="15361" width="5.85546875" style="7" customWidth="1"/>
    <col min="15362" max="15362" width="9.140625" style="7"/>
    <col min="15363" max="15363" width="27.7109375" style="7" customWidth="1"/>
    <col min="15364" max="15364" width="9.140625" style="7"/>
    <col min="15365" max="15381" width="3.85546875" style="7" customWidth="1"/>
    <col min="15382" max="15382" width="5.140625" style="7" customWidth="1"/>
    <col min="15383" max="15383" width="5" style="7" customWidth="1"/>
    <col min="15384" max="15384" width="4.5703125" style="7" customWidth="1"/>
    <col min="15385" max="15392" width="3.85546875" style="7" customWidth="1"/>
    <col min="15393" max="15393" width="3.5703125" style="7" customWidth="1"/>
    <col min="15394" max="15407" width="3.85546875" style="7" customWidth="1"/>
    <col min="15408" max="15408" width="5.42578125" style="7" customWidth="1"/>
    <col min="15409" max="15409" width="3.85546875" style="7" customWidth="1"/>
    <col min="15410" max="15410" width="4.7109375" style="7" customWidth="1"/>
    <col min="15411" max="15416" width="3.85546875" style="7" customWidth="1"/>
    <col min="15417" max="15417" width="8.85546875" style="7" customWidth="1"/>
    <col min="15418" max="15418" width="7.85546875" style="7" customWidth="1"/>
    <col min="15419" max="15616" width="9.140625" style="7"/>
    <col min="15617" max="15617" width="5.85546875" style="7" customWidth="1"/>
    <col min="15618" max="15618" width="9.140625" style="7"/>
    <col min="15619" max="15619" width="27.7109375" style="7" customWidth="1"/>
    <col min="15620" max="15620" width="9.140625" style="7"/>
    <col min="15621" max="15637" width="3.85546875" style="7" customWidth="1"/>
    <col min="15638" max="15638" width="5.140625" style="7" customWidth="1"/>
    <col min="15639" max="15639" width="5" style="7" customWidth="1"/>
    <col min="15640" max="15640" width="4.5703125" style="7" customWidth="1"/>
    <col min="15641" max="15648" width="3.85546875" style="7" customWidth="1"/>
    <col min="15649" max="15649" width="3.5703125" style="7" customWidth="1"/>
    <col min="15650" max="15663" width="3.85546875" style="7" customWidth="1"/>
    <col min="15664" max="15664" width="5.42578125" style="7" customWidth="1"/>
    <col min="15665" max="15665" width="3.85546875" style="7" customWidth="1"/>
    <col min="15666" max="15666" width="4.7109375" style="7" customWidth="1"/>
    <col min="15667" max="15672" width="3.85546875" style="7" customWidth="1"/>
    <col min="15673" max="15673" width="8.85546875" style="7" customWidth="1"/>
    <col min="15674" max="15674" width="7.85546875" style="7" customWidth="1"/>
    <col min="15675" max="15872" width="9.140625" style="7"/>
    <col min="15873" max="15873" width="5.85546875" style="7" customWidth="1"/>
    <col min="15874" max="15874" width="9.140625" style="7"/>
    <col min="15875" max="15875" width="27.7109375" style="7" customWidth="1"/>
    <col min="15876" max="15876" width="9.140625" style="7"/>
    <col min="15877" max="15893" width="3.85546875" style="7" customWidth="1"/>
    <col min="15894" max="15894" width="5.140625" style="7" customWidth="1"/>
    <col min="15895" max="15895" width="5" style="7" customWidth="1"/>
    <col min="15896" max="15896" width="4.5703125" style="7" customWidth="1"/>
    <col min="15897" max="15904" width="3.85546875" style="7" customWidth="1"/>
    <col min="15905" max="15905" width="3.5703125" style="7" customWidth="1"/>
    <col min="15906" max="15919" width="3.85546875" style="7" customWidth="1"/>
    <col min="15920" max="15920" width="5.42578125" style="7" customWidth="1"/>
    <col min="15921" max="15921" width="3.85546875" style="7" customWidth="1"/>
    <col min="15922" max="15922" width="4.7109375" style="7" customWidth="1"/>
    <col min="15923" max="15928" width="3.85546875" style="7" customWidth="1"/>
    <col min="15929" max="15929" width="8.85546875" style="7" customWidth="1"/>
    <col min="15930" max="15930" width="7.85546875" style="7" customWidth="1"/>
    <col min="15931" max="16128" width="9.140625" style="7"/>
    <col min="16129" max="16129" width="5.85546875" style="7" customWidth="1"/>
    <col min="16130" max="16130" width="9.140625" style="7"/>
    <col min="16131" max="16131" width="27.7109375" style="7" customWidth="1"/>
    <col min="16132" max="16132" width="9.140625" style="7"/>
    <col min="16133" max="16149" width="3.85546875" style="7" customWidth="1"/>
    <col min="16150" max="16150" width="5.140625" style="7" customWidth="1"/>
    <col min="16151" max="16151" width="5" style="7" customWidth="1"/>
    <col min="16152" max="16152" width="4.5703125" style="7" customWidth="1"/>
    <col min="16153" max="16160" width="3.85546875" style="7" customWidth="1"/>
    <col min="16161" max="16161" width="3.5703125" style="7" customWidth="1"/>
    <col min="16162" max="16175" width="3.85546875" style="7" customWidth="1"/>
    <col min="16176" max="16176" width="5.42578125" style="7" customWidth="1"/>
    <col min="16177" max="16177" width="3.85546875" style="7" customWidth="1"/>
    <col min="16178" max="16178" width="4.7109375" style="7" customWidth="1"/>
    <col min="16179" max="16184" width="3.85546875" style="7" customWidth="1"/>
    <col min="16185" max="16185" width="8.85546875" style="7" customWidth="1"/>
    <col min="16186" max="16186" width="7.85546875" style="7" customWidth="1"/>
    <col min="16187" max="16384" width="9.140625" style="7"/>
  </cols>
  <sheetData>
    <row r="1" spans="2:63" ht="15.75">
      <c r="B1" s="214"/>
      <c r="C1" s="214"/>
      <c r="D1" s="161"/>
      <c r="E1" s="161"/>
      <c r="F1" s="161"/>
      <c r="G1" s="161"/>
      <c r="H1" s="161"/>
      <c r="I1" s="166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5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</row>
    <row r="2" spans="2:63" s="10" customFormat="1" ht="75" customHeight="1">
      <c r="B2" s="80" t="s">
        <v>0</v>
      </c>
      <c r="C2" s="81" t="s">
        <v>10</v>
      </c>
      <c r="D2" s="79" t="s">
        <v>1</v>
      </c>
      <c r="E2" s="45" t="s">
        <v>27</v>
      </c>
      <c r="F2" s="1" t="s">
        <v>28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2" t="s">
        <v>36</v>
      </c>
      <c r="O2" s="2" t="s">
        <v>37</v>
      </c>
      <c r="P2" s="2" t="s">
        <v>38</v>
      </c>
      <c r="Q2" s="2" t="s">
        <v>39</v>
      </c>
      <c r="R2" s="2" t="s">
        <v>40</v>
      </c>
      <c r="S2" s="2" t="s">
        <v>41</v>
      </c>
      <c r="T2" s="2" t="s">
        <v>45</v>
      </c>
      <c r="U2" s="2" t="s">
        <v>42</v>
      </c>
      <c r="V2" s="2" t="s">
        <v>15</v>
      </c>
      <c r="W2" s="2" t="s">
        <v>2</v>
      </c>
      <c r="X2" s="2" t="s">
        <v>43</v>
      </c>
      <c r="Y2" s="2" t="s">
        <v>44</v>
      </c>
      <c r="Z2" s="2" t="s">
        <v>129</v>
      </c>
      <c r="AA2" s="2" t="s">
        <v>135</v>
      </c>
      <c r="AB2" s="2" t="s">
        <v>134</v>
      </c>
      <c r="AC2" s="2" t="s">
        <v>133</v>
      </c>
      <c r="AD2" s="2" t="s">
        <v>202</v>
      </c>
      <c r="AE2" s="2" t="s">
        <v>201</v>
      </c>
      <c r="AF2" s="2" t="s">
        <v>200</v>
      </c>
      <c r="AG2" s="2" t="s">
        <v>199</v>
      </c>
      <c r="AH2" s="2" t="s">
        <v>198</v>
      </c>
      <c r="AI2" s="2" t="s">
        <v>197</v>
      </c>
      <c r="AJ2" s="1" t="s">
        <v>196</v>
      </c>
      <c r="AK2" s="1" t="s">
        <v>195</v>
      </c>
      <c r="AL2" s="1" t="s">
        <v>194</v>
      </c>
      <c r="AM2" s="1" t="s">
        <v>193</v>
      </c>
      <c r="AN2" s="1" t="s">
        <v>192</v>
      </c>
      <c r="AO2" s="1" t="s">
        <v>191</v>
      </c>
      <c r="AP2" s="1" t="s">
        <v>190</v>
      </c>
      <c r="AQ2" s="1" t="s">
        <v>189</v>
      </c>
      <c r="AR2" s="1" t="s">
        <v>188</v>
      </c>
      <c r="AS2" s="1" t="s">
        <v>187</v>
      </c>
      <c r="AT2" s="1" t="s">
        <v>186</v>
      </c>
      <c r="AU2" s="1" t="s">
        <v>185</v>
      </c>
      <c r="AV2" s="1" t="s">
        <v>184</v>
      </c>
      <c r="AW2" s="154" t="s">
        <v>11</v>
      </c>
      <c r="AX2" s="153"/>
      <c r="AY2" s="152"/>
      <c r="AZ2" s="1" t="s">
        <v>119</v>
      </c>
      <c r="BA2" s="83" t="s">
        <v>3</v>
      </c>
      <c r="BB2" s="83"/>
      <c r="BC2" s="83"/>
      <c r="BD2" s="84"/>
      <c r="BE2" s="85" t="s">
        <v>12</v>
      </c>
      <c r="BF2" s="85" t="s">
        <v>13</v>
      </c>
      <c r="BG2" s="7"/>
      <c r="BH2" s="7"/>
      <c r="BI2" s="7"/>
      <c r="BJ2" s="7"/>
      <c r="BK2" s="7"/>
    </row>
    <row r="3" spans="2:63" s="10" customFormat="1">
      <c r="B3" s="80"/>
      <c r="C3" s="81"/>
      <c r="D3" s="79"/>
      <c r="E3" s="86" t="s">
        <v>4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5"/>
      <c r="BF3" s="85"/>
      <c r="BG3" s="7"/>
      <c r="BH3" s="7"/>
      <c r="BI3" s="7"/>
      <c r="BJ3" s="7"/>
      <c r="BK3" s="7"/>
    </row>
    <row r="4" spans="2:63" s="10" customFormat="1">
      <c r="B4" s="80"/>
      <c r="C4" s="81"/>
      <c r="D4" s="79"/>
      <c r="E4" s="3">
        <v>35</v>
      </c>
      <c r="F4" s="3">
        <v>36</v>
      </c>
      <c r="G4" s="3">
        <v>37</v>
      </c>
      <c r="H4" s="3">
        <v>38</v>
      </c>
      <c r="I4" s="3">
        <v>39</v>
      </c>
      <c r="J4" s="3">
        <v>40</v>
      </c>
      <c r="K4" s="3">
        <v>41</v>
      </c>
      <c r="L4" s="4">
        <v>42</v>
      </c>
      <c r="M4" s="4">
        <v>43</v>
      </c>
      <c r="N4" s="4">
        <v>44</v>
      </c>
      <c r="O4" s="4">
        <v>45</v>
      </c>
      <c r="P4" s="4">
        <v>46</v>
      </c>
      <c r="Q4" s="4">
        <v>47</v>
      </c>
      <c r="R4" s="4">
        <v>48</v>
      </c>
      <c r="S4" s="4">
        <v>49</v>
      </c>
      <c r="T4" s="4">
        <v>50</v>
      </c>
      <c r="U4" s="4">
        <v>51</v>
      </c>
      <c r="V4" s="4">
        <v>52</v>
      </c>
      <c r="W4" s="4">
        <v>1</v>
      </c>
      <c r="X4" s="5">
        <v>2</v>
      </c>
      <c r="Y4" s="4">
        <v>3</v>
      </c>
      <c r="Z4" s="4">
        <v>4</v>
      </c>
      <c r="AA4" s="4">
        <v>5</v>
      </c>
      <c r="AB4" s="4">
        <v>6</v>
      </c>
      <c r="AC4" s="4">
        <v>7</v>
      </c>
      <c r="AD4" s="4">
        <v>8</v>
      </c>
      <c r="AE4" s="4">
        <v>9</v>
      </c>
      <c r="AF4" s="4">
        <v>10</v>
      </c>
      <c r="AG4" s="4">
        <v>11</v>
      </c>
      <c r="AH4" s="4">
        <v>12</v>
      </c>
      <c r="AI4" s="4">
        <v>13</v>
      </c>
      <c r="AJ4" s="4">
        <v>14</v>
      </c>
      <c r="AK4" s="4">
        <v>15</v>
      </c>
      <c r="AL4" s="4">
        <v>16</v>
      </c>
      <c r="AM4" s="4">
        <v>17</v>
      </c>
      <c r="AN4" s="4">
        <v>18</v>
      </c>
      <c r="AO4" s="4">
        <v>19</v>
      </c>
      <c r="AP4" s="4">
        <v>20</v>
      </c>
      <c r="AQ4" s="4">
        <v>21</v>
      </c>
      <c r="AR4" s="4">
        <v>22</v>
      </c>
      <c r="AS4" s="4">
        <v>23</v>
      </c>
      <c r="AT4" s="4">
        <v>24</v>
      </c>
      <c r="AU4" s="4">
        <v>25</v>
      </c>
      <c r="AV4" s="4">
        <v>26</v>
      </c>
      <c r="AW4" s="4">
        <v>27</v>
      </c>
      <c r="AX4" s="4">
        <v>28</v>
      </c>
      <c r="AY4" s="4">
        <v>29</v>
      </c>
      <c r="AZ4" s="4">
        <v>30</v>
      </c>
      <c r="BA4" s="4">
        <v>31</v>
      </c>
      <c r="BB4" s="4">
        <v>32</v>
      </c>
      <c r="BC4" s="4">
        <v>33</v>
      </c>
      <c r="BD4" s="4">
        <v>34</v>
      </c>
      <c r="BE4" s="85"/>
      <c r="BF4" s="85"/>
      <c r="BG4" s="7"/>
      <c r="BH4" s="7"/>
      <c r="BI4" s="7"/>
      <c r="BJ4" s="7"/>
      <c r="BK4" s="7"/>
    </row>
    <row r="5" spans="2:63" s="10" customFormat="1">
      <c r="B5" s="80"/>
      <c r="C5" s="81"/>
      <c r="D5" s="79"/>
      <c r="E5" s="86" t="s">
        <v>14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5"/>
      <c r="BF5" s="85"/>
      <c r="BG5" s="7"/>
      <c r="BH5" s="7"/>
      <c r="BI5" s="7"/>
      <c r="BJ5" s="7"/>
      <c r="BK5" s="7"/>
    </row>
    <row r="6" spans="2:63" s="10" customFormat="1">
      <c r="B6" s="80"/>
      <c r="C6" s="81"/>
      <c r="D6" s="79"/>
      <c r="E6" s="3">
        <v>1</v>
      </c>
      <c r="F6" s="3">
        <v>2</v>
      </c>
      <c r="G6" s="3">
        <v>3</v>
      </c>
      <c r="H6" s="3">
        <v>4</v>
      </c>
      <c r="I6" s="3">
        <v>5</v>
      </c>
      <c r="J6" s="3">
        <v>6</v>
      </c>
      <c r="K6" s="3">
        <v>7</v>
      </c>
      <c r="L6" s="4">
        <v>8</v>
      </c>
      <c r="M6" s="4">
        <v>9</v>
      </c>
      <c r="N6" s="5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6">
        <v>18</v>
      </c>
      <c r="W6" s="6">
        <v>19</v>
      </c>
      <c r="X6" s="5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4">
        <v>38</v>
      </c>
      <c r="AQ6" s="4">
        <v>39</v>
      </c>
      <c r="AR6" s="4">
        <v>40</v>
      </c>
      <c r="AS6" s="5">
        <v>41</v>
      </c>
      <c r="AT6" s="5">
        <v>42</v>
      </c>
      <c r="AU6" s="4">
        <v>43</v>
      </c>
      <c r="AV6" s="11">
        <v>44</v>
      </c>
      <c r="AW6" s="6">
        <v>45</v>
      </c>
      <c r="AX6" s="6">
        <v>46</v>
      </c>
      <c r="AY6" s="6">
        <v>47</v>
      </c>
      <c r="AZ6" s="6">
        <v>48</v>
      </c>
      <c r="BA6" s="6">
        <v>49</v>
      </c>
      <c r="BB6" s="6">
        <v>50</v>
      </c>
      <c r="BC6" s="6">
        <v>51</v>
      </c>
      <c r="BD6" s="6">
        <v>52</v>
      </c>
      <c r="BE6" s="85"/>
      <c r="BF6" s="85"/>
      <c r="BG6" s="7"/>
      <c r="BH6" s="7"/>
      <c r="BI6" s="7"/>
      <c r="BJ6" s="7"/>
      <c r="BK6" s="7"/>
    </row>
    <row r="7" spans="2:63" ht="15.75" customHeight="1">
      <c r="B7" s="213" t="s">
        <v>183</v>
      </c>
      <c r="C7" s="143" t="s">
        <v>5</v>
      </c>
      <c r="D7" s="127" t="s">
        <v>6</v>
      </c>
      <c r="E7" s="109">
        <v>4</v>
      </c>
      <c r="F7" s="109">
        <v>2</v>
      </c>
      <c r="G7" s="109">
        <v>2</v>
      </c>
      <c r="H7" s="109">
        <v>4</v>
      </c>
      <c r="I7" s="184">
        <v>2</v>
      </c>
      <c r="J7" s="109">
        <v>4</v>
      </c>
      <c r="K7" s="109">
        <v>2</v>
      </c>
      <c r="L7" s="109">
        <v>4</v>
      </c>
      <c r="M7" s="109">
        <v>2</v>
      </c>
      <c r="N7" s="109">
        <v>2</v>
      </c>
      <c r="O7" s="109">
        <v>2</v>
      </c>
      <c r="P7" s="109">
        <v>4</v>
      </c>
      <c r="Q7" s="109">
        <v>2</v>
      </c>
      <c r="R7" s="109">
        <v>4</v>
      </c>
      <c r="S7" s="109">
        <v>2</v>
      </c>
      <c r="T7" s="109">
        <v>6</v>
      </c>
      <c r="U7" s="109"/>
      <c r="V7" s="130" t="s">
        <v>73</v>
      </c>
      <c r="W7" s="130">
        <f>SUM(E7:U7)</f>
        <v>48</v>
      </c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71"/>
      <c r="AU7" s="109"/>
      <c r="AV7" s="130"/>
      <c r="AW7" s="130"/>
      <c r="AX7" s="130">
        <v>0</v>
      </c>
      <c r="AY7" s="130"/>
      <c r="AZ7" s="130"/>
      <c r="BA7" s="130"/>
      <c r="BB7" s="130"/>
      <c r="BC7" s="130"/>
      <c r="BD7" s="130"/>
      <c r="BE7" s="113">
        <f>SUM(AX7,W7,)</f>
        <v>48</v>
      </c>
      <c r="BF7" s="113"/>
    </row>
    <row r="8" spans="2:63" ht="15.75">
      <c r="B8" s="212"/>
      <c r="C8" s="140"/>
      <c r="D8" s="127" t="s">
        <v>7</v>
      </c>
      <c r="E8" s="109"/>
      <c r="F8" s="109"/>
      <c r="G8" s="109"/>
      <c r="H8" s="109"/>
      <c r="I8" s="184"/>
      <c r="J8" s="109"/>
      <c r="K8" s="109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30"/>
      <c r="W8" s="130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65"/>
      <c r="AT8" s="113"/>
      <c r="AU8" s="113"/>
      <c r="AV8" s="130"/>
      <c r="AW8" s="130"/>
      <c r="AX8" s="130"/>
      <c r="AY8" s="130"/>
      <c r="AZ8" s="130"/>
      <c r="BA8" s="130"/>
      <c r="BB8" s="130"/>
      <c r="BC8" s="130"/>
      <c r="BD8" s="130"/>
      <c r="BE8" s="113"/>
      <c r="BF8" s="113">
        <v>14</v>
      </c>
    </row>
    <row r="9" spans="2:63" ht="15.75">
      <c r="B9" s="208" t="s">
        <v>182</v>
      </c>
      <c r="C9" s="208" t="s">
        <v>181</v>
      </c>
      <c r="D9" s="127" t="s">
        <v>6</v>
      </c>
      <c r="E9" s="109">
        <v>2</v>
      </c>
      <c r="F9" s="109">
        <v>2</v>
      </c>
      <c r="G9" s="109">
        <v>2</v>
      </c>
      <c r="H9" s="109">
        <v>2</v>
      </c>
      <c r="I9" s="184">
        <v>2</v>
      </c>
      <c r="J9" s="109">
        <v>2</v>
      </c>
      <c r="K9" s="109">
        <v>2</v>
      </c>
      <c r="L9" s="109">
        <v>2</v>
      </c>
      <c r="M9" s="109">
        <v>2</v>
      </c>
      <c r="N9" s="109">
        <v>2</v>
      </c>
      <c r="O9" s="109">
        <v>2</v>
      </c>
      <c r="P9" s="109">
        <v>2</v>
      </c>
      <c r="Q9" s="109">
        <v>2</v>
      </c>
      <c r="R9" s="109">
        <v>2</v>
      </c>
      <c r="S9" s="109">
        <v>2</v>
      </c>
      <c r="T9" s="109">
        <v>2</v>
      </c>
      <c r="U9" s="109"/>
      <c r="V9" s="130"/>
      <c r="W9" s="130">
        <f>SUM(E9:V9)</f>
        <v>32</v>
      </c>
      <c r="X9" s="109">
        <v>2</v>
      </c>
      <c r="Y9" s="109">
        <v>2</v>
      </c>
      <c r="Z9" s="109">
        <v>2</v>
      </c>
      <c r="AA9" s="109">
        <v>2</v>
      </c>
      <c r="AB9" s="109">
        <v>2</v>
      </c>
      <c r="AC9" s="109">
        <v>2</v>
      </c>
      <c r="AD9" s="109">
        <v>2</v>
      </c>
      <c r="AE9" s="109">
        <v>2</v>
      </c>
      <c r="AF9" s="109">
        <v>2</v>
      </c>
      <c r="AG9" s="109">
        <v>2</v>
      </c>
      <c r="AH9" s="109">
        <v>2</v>
      </c>
      <c r="AI9" s="109">
        <v>2</v>
      </c>
      <c r="AJ9" s="109">
        <v>2</v>
      </c>
      <c r="AK9" s="109">
        <v>2</v>
      </c>
      <c r="AL9" s="109">
        <v>2</v>
      </c>
      <c r="AM9" s="109">
        <v>2</v>
      </c>
      <c r="AN9" s="109">
        <v>2</v>
      </c>
      <c r="AO9" s="109">
        <v>2</v>
      </c>
      <c r="AP9" s="109">
        <v>2</v>
      </c>
      <c r="AQ9" s="109">
        <v>2</v>
      </c>
      <c r="AR9" s="109"/>
      <c r="AS9" s="109"/>
      <c r="AT9" s="109"/>
      <c r="AU9" s="113"/>
      <c r="AV9" s="130"/>
      <c r="AW9" s="130" t="s">
        <v>73</v>
      </c>
      <c r="AX9" s="130">
        <f>SUM(X9:AW9)</f>
        <v>40</v>
      </c>
      <c r="AY9" s="130"/>
      <c r="AZ9" s="130"/>
      <c r="BA9" s="130"/>
      <c r="BB9" s="130"/>
      <c r="BC9" s="130"/>
      <c r="BD9" s="130"/>
      <c r="BE9" s="113">
        <f>SUM(AX9,W9,)</f>
        <v>72</v>
      </c>
      <c r="BF9" s="113"/>
    </row>
    <row r="10" spans="2:63" ht="15.75">
      <c r="B10" s="206"/>
      <c r="C10" s="206"/>
      <c r="D10" s="127" t="s">
        <v>7</v>
      </c>
      <c r="E10" s="109"/>
      <c r="F10" s="109"/>
      <c r="G10" s="109"/>
      <c r="H10" s="109"/>
      <c r="I10" s="184"/>
      <c r="J10" s="109"/>
      <c r="K10" s="109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30"/>
      <c r="W10" s="130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30"/>
      <c r="AW10" s="211"/>
      <c r="AX10" s="130"/>
      <c r="AY10" s="130"/>
      <c r="AZ10" s="130"/>
      <c r="BA10" s="130"/>
      <c r="BB10" s="130"/>
      <c r="BC10" s="130"/>
      <c r="BD10" s="130"/>
      <c r="BE10" s="113"/>
      <c r="BF10" s="113">
        <v>10</v>
      </c>
    </row>
    <row r="11" spans="2:63" ht="15.75">
      <c r="B11" s="208" t="s">
        <v>180</v>
      </c>
      <c r="C11" s="208" t="s">
        <v>8</v>
      </c>
      <c r="D11" s="127" t="s">
        <v>6</v>
      </c>
      <c r="E11" s="109">
        <v>2</v>
      </c>
      <c r="F11" s="109">
        <v>2</v>
      </c>
      <c r="G11" s="109">
        <v>2</v>
      </c>
      <c r="H11" s="109">
        <v>2</v>
      </c>
      <c r="I11" s="184">
        <v>2</v>
      </c>
      <c r="J11" s="109">
        <v>2</v>
      </c>
      <c r="K11" s="109">
        <v>2</v>
      </c>
      <c r="L11" s="109">
        <v>2</v>
      </c>
      <c r="M11" s="109">
        <v>2</v>
      </c>
      <c r="N11" s="109">
        <v>2</v>
      </c>
      <c r="O11" s="109">
        <v>2</v>
      </c>
      <c r="P11" s="109">
        <v>2</v>
      </c>
      <c r="Q11" s="109">
        <v>2</v>
      </c>
      <c r="R11" s="109">
        <v>2</v>
      </c>
      <c r="S11" s="109">
        <v>2</v>
      </c>
      <c r="T11" s="109">
        <v>2</v>
      </c>
      <c r="U11" s="109"/>
      <c r="V11" s="130" t="s">
        <v>179</v>
      </c>
      <c r="W11" s="130">
        <f>SUM(E11:V11)</f>
        <v>32</v>
      </c>
      <c r="X11" s="109">
        <v>2</v>
      </c>
      <c r="Y11" s="109">
        <v>2</v>
      </c>
      <c r="Z11" s="109">
        <v>2</v>
      </c>
      <c r="AA11" s="109">
        <v>2</v>
      </c>
      <c r="AB11" s="109">
        <v>2</v>
      </c>
      <c r="AC11" s="109">
        <v>2</v>
      </c>
      <c r="AD11" s="109">
        <v>2</v>
      </c>
      <c r="AE11" s="109">
        <v>2</v>
      </c>
      <c r="AF11" s="109">
        <v>2</v>
      </c>
      <c r="AG11" s="109">
        <v>2</v>
      </c>
      <c r="AH11" s="109">
        <v>2</v>
      </c>
      <c r="AI11" s="109">
        <v>2</v>
      </c>
      <c r="AJ11" s="109">
        <v>2</v>
      </c>
      <c r="AK11" s="109">
        <v>2</v>
      </c>
      <c r="AL11" s="109">
        <v>2</v>
      </c>
      <c r="AM11" s="109">
        <v>2</v>
      </c>
      <c r="AN11" s="109">
        <v>2</v>
      </c>
      <c r="AO11" s="109">
        <v>2</v>
      </c>
      <c r="AP11" s="109">
        <v>2</v>
      </c>
      <c r="AQ11" s="109">
        <v>2</v>
      </c>
      <c r="AR11" s="109"/>
      <c r="AS11" s="109"/>
      <c r="AT11" s="109"/>
      <c r="AU11" s="113"/>
      <c r="AV11" s="130"/>
      <c r="AW11" s="130" t="s">
        <v>179</v>
      </c>
      <c r="AX11" s="130">
        <f>SUM(X11:AW11)</f>
        <v>40</v>
      </c>
      <c r="AY11" s="130"/>
      <c r="AZ11" s="130"/>
      <c r="BA11" s="130"/>
      <c r="BB11" s="130"/>
      <c r="BC11" s="130"/>
      <c r="BD11" s="130"/>
      <c r="BE11" s="113">
        <f>SUM(W11,AX11,)</f>
        <v>72</v>
      </c>
      <c r="BF11" s="113"/>
    </row>
    <row r="12" spans="2:63" ht="15.75">
      <c r="B12" s="206"/>
      <c r="C12" s="206"/>
      <c r="D12" s="127" t="s">
        <v>7</v>
      </c>
      <c r="E12" s="200">
        <v>2</v>
      </c>
      <c r="F12" s="200">
        <v>2</v>
      </c>
      <c r="G12" s="200">
        <v>2</v>
      </c>
      <c r="H12" s="200">
        <v>2</v>
      </c>
      <c r="I12" s="200">
        <v>2</v>
      </c>
      <c r="J12" s="200">
        <v>2</v>
      </c>
      <c r="K12" s="200">
        <v>2</v>
      </c>
      <c r="L12" s="200">
        <v>2</v>
      </c>
      <c r="M12" s="200">
        <v>2</v>
      </c>
      <c r="N12" s="200">
        <v>2</v>
      </c>
      <c r="O12" s="200">
        <v>2</v>
      </c>
      <c r="P12" s="200">
        <v>2</v>
      </c>
      <c r="Q12" s="200">
        <v>2</v>
      </c>
      <c r="R12" s="200">
        <v>2</v>
      </c>
      <c r="S12" s="200">
        <v>2</v>
      </c>
      <c r="T12" s="200">
        <v>2</v>
      </c>
      <c r="U12" s="113"/>
      <c r="V12" s="130"/>
      <c r="W12" s="130"/>
      <c r="X12" s="183">
        <v>1</v>
      </c>
      <c r="Y12" s="183">
        <v>1</v>
      </c>
      <c r="Z12" s="183">
        <v>1</v>
      </c>
      <c r="AA12" s="183">
        <v>1</v>
      </c>
      <c r="AB12" s="183">
        <v>1</v>
      </c>
      <c r="AC12" s="183">
        <v>1</v>
      </c>
      <c r="AD12" s="183">
        <v>1</v>
      </c>
      <c r="AE12" s="183">
        <v>1</v>
      </c>
      <c r="AF12" s="183">
        <v>1</v>
      </c>
      <c r="AG12" s="183">
        <v>1</v>
      </c>
      <c r="AH12" s="183">
        <v>1</v>
      </c>
      <c r="AI12" s="183">
        <v>1</v>
      </c>
      <c r="AJ12" s="183">
        <v>1</v>
      </c>
      <c r="AK12" s="183">
        <v>1</v>
      </c>
      <c r="AL12" s="183">
        <v>1</v>
      </c>
      <c r="AM12" s="183">
        <v>1</v>
      </c>
      <c r="AN12" s="183">
        <v>1</v>
      </c>
      <c r="AO12" s="183">
        <v>1</v>
      </c>
      <c r="AP12" s="183">
        <v>1</v>
      </c>
      <c r="AQ12" s="183">
        <v>1</v>
      </c>
      <c r="AR12" s="113"/>
      <c r="AS12" s="113"/>
      <c r="AT12" s="113"/>
      <c r="AU12" s="113"/>
      <c r="AV12" s="130"/>
      <c r="AW12" s="130"/>
      <c r="AX12" s="130"/>
      <c r="AY12" s="130"/>
      <c r="AZ12" s="130"/>
      <c r="BA12" s="130"/>
      <c r="BB12" s="130"/>
      <c r="BC12" s="130"/>
      <c r="BD12" s="130"/>
      <c r="BE12" s="113"/>
      <c r="BF12" s="113">
        <v>72</v>
      </c>
    </row>
    <row r="13" spans="2:63" ht="15.75">
      <c r="B13" s="208" t="s">
        <v>178</v>
      </c>
      <c r="C13" s="208" t="s">
        <v>177</v>
      </c>
      <c r="D13" s="127" t="s">
        <v>6</v>
      </c>
      <c r="E13" s="109">
        <v>2</v>
      </c>
      <c r="F13" s="109">
        <v>2</v>
      </c>
      <c r="G13" s="109">
        <v>2</v>
      </c>
      <c r="H13" s="109">
        <v>2</v>
      </c>
      <c r="I13" s="109">
        <v>2</v>
      </c>
      <c r="J13" s="109">
        <v>2</v>
      </c>
      <c r="K13" s="109">
        <v>2</v>
      </c>
      <c r="L13" s="109">
        <v>2</v>
      </c>
      <c r="M13" s="109">
        <v>2</v>
      </c>
      <c r="N13" s="109">
        <v>2</v>
      </c>
      <c r="O13" s="109">
        <v>2</v>
      </c>
      <c r="P13" s="109">
        <v>2</v>
      </c>
      <c r="Q13" s="109">
        <v>2</v>
      </c>
      <c r="R13" s="109">
        <v>2</v>
      </c>
      <c r="S13" s="109">
        <v>2</v>
      </c>
      <c r="T13" s="109">
        <v>2</v>
      </c>
      <c r="U13" s="109"/>
      <c r="V13" s="130"/>
      <c r="W13" s="130">
        <f>SUM(E13:V13)</f>
        <v>32</v>
      </c>
      <c r="X13" s="109"/>
      <c r="Y13" s="109">
        <v>2</v>
      </c>
      <c r="Z13" s="109"/>
      <c r="AA13" s="109">
        <v>2</v>
      </c>
      <c r="AB13" s="109"/>
      <c r="AC13" s="109">
        <v>2</v>
      </c>
      <c r="AD13" s="109"/>
      <c r="AE13" s="109">
        <v>2</v>
      </c>
      <c r="AF13" s="109"/>
      <c r="AG13" s="109">
        <v>2</v>
      </c>
      <c r="AH13" s="109"/>
      <c r="AI13" s="109">
        <v>2</v>
      </c>
      <c r="AJ13" s="109"/>
      <c r="AK13" s="109">
        <v>2</v>
      </c>
      <c r="AL13" s="109"/>
      <c r="AM13" s="109">
        <v>2</v>
      </c>
      <c r="AN13" s="109"/>
      <c r="AO13" s="109">
        <v>2</v>
      </c>
      <c r="AP13" s="109"/>
      <c r="AQ13" s="109">
        <v>2</v>
      </c>
      <c r="AR13" s="109"/>
      <c r="AS13" s="113"/>
      <c r="AT13" s="113"/>
      <c r="AU13" s="113"/>
      <c r="AV13" s="130"/>
      <c r="AW13" s="130" t="s">
        <v>73</v>
      </c>
      <c r="AX13" s="130">
        <f>SUM(X13:AW13)</f>
        <v>20</v>
      </c>
      <c r="AY13" s="130"/>
      <c r="AZ13" s="130"/>
      <c r="BA13" s="130"/>
      <c r="BB13" s="130"/>
      <c r="BC13" s="130"/>
      <c r="BD13" s="130"/>
      <c r="BE13" s="113">
        <f>SUM(AX13,W13,)</f>
        <v>52</v>
      </c>
      <c r="BF13" s="113"/>
    </row>
    <row r="14" spans="2:63" ht="15.75">
      <c r="B14" s="206"/>
      <c r="C14" s="206"/>
      <c r="D14" s="127" t="s">
        <v>7</v>
      </c>
      <c r="E14" s="200">
        <v>1</v>
      </c>
      <c r="F14" s="200">
        <v>1</v>
      </c>
      <c r="G14" s="200">
        <v>1</v>
      </c>
      <c r="H14" s="200">
        <v>1</v>
      </c>
      <c r="I14" s="200">
        <v>1</v>
      </c>
      <c r="J14" s="200">
        <v>1</v>
      </c>
      <c r="K14" s="200">
        <v>1</v>
      </c>
      <c r="L14" s="200">
        <v>1</v>
      </c>
      <c r="M14" s="200">
        <v>1</v>
      </c>
      <c r="N14" s="200">
        <v>1</v>
      </c>
      <c r="O14" s="200">
        <v>1</v>
      </c>
      <c r="P14" s="200">
        <v>1</v>
      </c>
      <c r="Q14" s="200">
        <v>1</v>
      </c>
      <c r="R14" s="200">
        <v>1</v>
      </c>
      <c r="S14" s="200">
        <v>1</v>
      </c>
      <c r="T14" s="200">
        <v>1</v>
      </c>
      <c r="U14" s="113"/>
      <c r="V14" s="130"/>
      <c r="W14" s="130"/>
      <c r="X14" s="183"/>
      <c r="Y14" s="183">
        <v>1</v>
      </c>
      <c r="Z14" s="183"/>
      <c r="AA14" s="183">
        <v>1</v>
      </c>
      <c r="AB14" s="183"/>
      <c r="AC14" s="183">
        <v>1</v>
      </c>
      <c r="AD14" s="183"/>
      <c r="AE14" s="183">
        <v>1</v>
      </c>
      <c r="AF14" s="183"/>
      <c r="AG14" s="183">
        <v>1</v>
      </c>
      <c r="AH14" s="183"/>
      <c r="AI14" s="183">
        <v>1</v>
      </c>
      <c r="AJ14" s="183"/>
      <c r="AK14" s="183">
        <v>1</v>
      </c>
      <c r="AL14" s="183"/>
      <c r="AM14" s="183">
        <v>1</v>
      </c>
      <c r="AN14" s="183"/>
      <c r="AO14" s="183">
        <v>1</v>
      </c>
      <c r="AP14" s="183"/>
      <c r="AQ14" s="183">
        <v>1</v>
      </c>
      <c r="AR14" s="113"/>
      <c r="AS14" s="113"/>
      <c r="AT14" s="113"/>
      <c r="AU14" s="113"/>
      <c r="AV14" s="130"/>
      <c r="AW14" s="130"/>
      <c r="AX14" s="130"/>
      <c r="AY14" s="130"/>
      <c r="AZ14" s="130"/>
      <c r="BA14" s="130"/>
      <c r="BB14" s="130"/>
      <c r="BC14" s="130"/>
      <c r="BD14" s="130"/>
      <c r="BE14" s="113"/>
      <c r="BF14" s="113">
        <v>26</v>
      </c>
    </row>
    <row r="15" spans="2:63" ht="15.75" customHeight="1">
      <c r="B15" s="208" t="s">
        <v>176</v>
      </c>
      <c r="C15" s="143" t="s">
        <v>175</v>
      </c>
      <c r="D15" s="127" t="s">
        <v>6</v>
      </c>
      <c r="E15" s="109"/>
      <c r="F15" s="109">
        <v>2</v>
      </c>
      <c r="G15" s="109"/>
      <c r="H15" s="109">
        <v>2</v>
      </c>
      <c r="I15" s="109"/>
      <c r="J15" s="109">
        <v>2</v>
      </c>
      <c r="K15" s="109"/>
      <c r="L15" s="109">
        <v>2</v>
      </c>
      <c r="M15" s="109"/>
      <c r="N15" s="109">
        <v>2</v>
      </c>
      <c r="O15" s="109"/>
      <c r="P15" s="109">
        <v>2</v>
      </c>
      <c r="Q15" s="109"/>
      <c r="R15" s="109">
        <v>2</v>
      </c>
      <c r="S15" s="109"/>
      <c r="T15" s="109">
        <v>2</v>
      </c>
      <c r="U15" s="109"/>
      <c r="V15" s="130"/>
      <c r="W15" s="130">
        <f>SUM(E15:V15)</f>
        <v>16</v>
      </c>
      <c r="X15" s="109">
        <v>2</v>
      </c>
      <c r="Y15" s="109">
        <v>2</v>
      </c>
      <c r="Z15" s="109">
        <v>2</v>
      </c>
      <c r="AA15" s="109">
        <v>4</v>
      </c>
      <c r="AB15" s="109">
        <v>2</v>
      </c>
      <c r="AC15" s="109">
        <v>2</v>
      </c>
      <c r="AD15" s="109">
        <v>4</v>
      </c>
      <c r="AE15" s="109">
        <v>2</v>
      </c>
      <c r="AF15" s="109">
        <v>2</v>
      </c>
      <c r="AG15" s="109">
        <v>4</v>
      </c>
      <c r="AH15" s="109">
        <v>2</v>
      </c>
      <c r="AI15" s="109">
        <v>2</v>
      </c>
      <c r="AJ15" s="109">
        <v>2</v>
      </c>
      <c r="AK15" s="109">
        <v>2</v>
      </c>
      <c r="AL15" s="109">
        <v>4</v>
      </c>
      <c r="AM15" s="109">
        <v>2</v>
      </c>
      <c r="AN15" s="109">
        <v>2</v>
      </c>
      <c r="AO15" s="109">
        <v>4</v>
      </c>
      <c r="AP15" s="109">
        <v>2</v>
      </c>
      <c r="AQ15" s="109">
        <v>2</v>
      </c>
      <c r="AR15" s="109"/>
      <c r="AS15" s="109"/>
      <c r="AT15" s="210"/>
      <c r="AU15" s="113"/>
      <c r="AV15" s="130"/>
      <c r="AW15" s="130" t="s">
        <v>73</v>
      </c>
      <c r="AX15" s="130">
        <f>SUM(X15:AW15)</f>
        <v>50</v>
      </c>
      <c r="AY15" s="130"/>
      <c r="AZ15" s="130"/>
      <c r="BA15" s="130"/>
      <c r="BB15" s="130"/>
      <c r="BC15" s="130"/>
      <c r="BD15" s="130"/>
      <c r="BE15" s="113">
        <f>SUM(AX15,W15,)</f>
        <v>66</v>
      </c>
      <c r="BF15" s="113"/>
    </row>
    <row r="16" spans="2:63" ht="15.75">
      <c r="B16" s="206"/>
      <c r="C16" s="140"/>
      <c r="D16" s="127" t="s">
        <v>7</v>
      </c>
      <c r="E16" s="109"/>
      <c r="F16" s="109">
        <v>1</v>
      </c>
      <c r="G16" s="109"/>
      <c r="H16" s="109">
        <v>1</v>
      </c>
      <c r="I16" s="184"/>
      <c r="J16" s="109">
        <v>1</v>
      </c>
      <c r="K16" s="109"/>
      <c r="L16" s="113">
        <v>1</v>
      </c>
      <c r="M16" s="113"/>
      <c r="N16" s="113">
        <v>1</v>
      </c>
      <c r="O16" s="113"/>
      <c r="P16" s="113">
        <v>1</v>
      </c>
      <c r="Q16" s="113"/>
      <c r="R16" s="113">
        <v>1</v>
      </c>
      <c r="S16" s="113"/>
      <c r="T16" s="113">
        <v>1</v>
      </c>
      <c r="U16" s="113"/>
      <c r="V16" s="130"/>
      <c r="W16" s="130"/>
      <c r="X16" s="183">
        <v>1</v>
      </c>
      <c r="Y16" s="183">
        <v>1</v>
      </c>
      <c r="Z16" s="183">
        <v>1</v>
      </c>
      <c r="AA16" s="183">
        <v>2</v>
      </c>
      <c r="AB16" s="183">
        <v>1</v>
      </c>
      <c r="AC16" s="183">
        <v>1</v>
      </c>
      <c r="AD16" s="183">
        <v>2</v>
      </c>
      <c r="AE16" s="183">
        <v>1</v>
      </c>
      <c r="AF16" s="183">
        <v>1</v>
      </c>
      <c r="AG16" s="183">
        <v>2</v>
      </c>
      <c r="AH16" s="183">
        <v>1</v>
      </c>
      <c r="AI16" s="183">
        <v>1</v>
      </c>
      <c r="AJ16" s="183">
        <v>1</v>
      </c>
      <c r="AK16" s="183">
        <v>1</v>
      </c>
      <c r="AL16" s="183">
        <v>2</v>
      </c>
      <c r="AM16" s="183">
        <v>1</v>
      </c>
      <c r="AN16" s="183">
        <v>1</v>
      </c>
      <c r="AO16" s="183">
        <v>2</v>
      </c>
      <c r="AP16" s="183">
        <v>1</v>
      </c>
      <c r="AQ16" s="183">
        <v>1</v>
      </c>
      <c r="AR16" s="113"/>
      <c r="AS16" s="113"/>
      <c r="AT16" s="113"/>
      <c r="AU16" s="113"/>
      <c r="AV16" s="130"/>
      <c r="AW16" s="130"/>
      <c r="AX16" s="130"/>
      <c r="AY16" s="130"/>
      <c r="AZ16" s="130"/>
      <c r="BA16" s="130"/>
      <c r="BB16" s="130"/>
      <c r="BC16" s="130"/>
      <c r="BD16" s="130"/>
      <c r="BE16" s="113"/>
      <c r="BF16" s="113">
        <v>33</v>
      </c>
    </row>
    <row r="17" spans="2:58" ht="15.75">
      <c r="B17" s="208" t="s">
        <v>174</v>
      </c>
      <c r="C17" s="208" t="s">
        <v>173</v>
      </c>
      <c r="D17" s="127" t="s">
        <v>6</v>
      </c>
      <c r="E17" s="109">
        <v>6</v>
      </c>
      <c r="F17" s="109">
        <v>4</v>
      </c>
      <c r="G17" s="109">
        <v>6</v>
      </c>
      <c r="H17" s="109">
        <v>4</v>
      </c>
      <c r="I17" s="184">
        <v>4</v>
      </c>
      <c r="J17" s="109">
        <v>6</v>
      </c>
      <c r="K17" s="109">
        <v>4</v>
      </c>
      <c r="L17" s="109">
        <v>6</v>
      </c>
      <c r="M17" s="109">
        <v>4</v>
      </c>
      <c r="N17" s="109">
        <v>4</v>
      </c>
      <c r="O17" s="109">
        <v>6</v>
      </c>
      <c r="P17" s="109">
        <v>6</v>
      </c>
      <c r="Q17" s="109">
        <v>4</v>
      </c>
      <c r="R17" s="109">
        <v>6</v>
      </c>
      <c r="S17" s="109">
        <v>6</v>
      </c>
      <c r="T17" s="109">
        <v>4</v>
      </c>
      <c r="U17" s="204" t="s">
        <v>96</v>
      </c>
      <c r="V17" s="130"/>
      <c r="W17" s="130">
        <f>SUM(E17:V17)</f>
        <v>80</v>
      </c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30"/>
      <c r="AW17" s="130"/>
      <c r="AX17" s="130"/>
      <c r="AY17" s="130"/>
      <c r="AZ17" s="130"/>
      <c r="BA17" s="130"/>
      <c r="BB17" s="130"/>
      <c r="BC17" s="130"/>
      <c r="BD17" s="130"/>
      <c r="BE17" s="113">
        <f>SUM(AX17,W17,)</f>
        <v>80</v>
      </c>
      <c r="BF17" s="113"/>
    </row>
    <row r="18" spans="2:58" ht="15.75">
      <c r="B18" s="206"/>
      <c r="C18" s="206"/>
      <c r="D18" s="127" t="s">
        <v>7</v>
      </c>
      <c r="E18" s="200">
        <v>3</v>
      </c>
      <c r="F18" s="200">
        <v>2</v>
      </c>
      <c r="G18" s="200">
        <v>3</v>
      </c>
      <c r="H18" s="200">
        <v>2</v>
      </c>
      <c r="I18" s="201">
        <v>2</v>
      </c>
      <c r="J18" s="200">
        <v>3</v>
      </c>
      <c r="K18" s="200">
        <v>2</v>
      </c>
      <c r="L18" s="183">
        <v>3</v>
      </c>
      <c r="M18" s="183">
        <v>2</v>
      </c>
      <c r="N18" s="183">
        <v>2</v>
      </c>
      <c r="O18" s="183">
        <v>3</v>
      </c>
      <c r="P18" s="183">
        <v>3</v>
      </c>
      <c r="Q18" s="183">
        <v>2</v>
      </c>
      <c r="R18" s="183">
        <v>3</v>
      </c>
      <c r="S18" s="183">
        <v>3</v>
      </c>
      <c r="T18" s="209">
        <v>2</v>
      </c>
      <c r="V18" s="130"/>
      <c r="W18" s="130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30"/>
      <c r="AW18" s="130"/>
      <c r="AX18" s="130"/>
      <c r="AY18" s="130"/>
      <c r="AZ18" s="130"/>
      <c r="BA18" s="130"/>
      <c r="BB18" s="130"/>
      <c r="BC18" s="130"/>
      <c r="BD18" s="130"/>
      <c r="BE18" s="113"/>
      <c r="BF18" s="113">
        <v>40</v>
      </c>
    </row>
    <row r="19" spans="2:58" ht="15.75">
      <c r="B19" s="208" t="s">
        <v>172</v>
      </c>
      <c r="C19" s="208" t="s">
        <v>171</v>
      </c>
      <c r="D19" s="127" t="s">
        <v>6</v>
      </c>
      <c r="E19" s="109">
        <v>2</v>
      </c>
      <c r="F19" s="109">
        <v>4</v>
      </c>
      <c r="G19" s="109">
        <v>2</v>
      </c>
      <c r="H19" s="109">
        <v>4</v>
      </c>
      <c r="I19" s="184">
        <v>4</v>
      </c>
      <c r="J19" s="109">
        <v>4</v>
      </c>
      <c r="K19" s="109">
        <v>4</v>
      </c>
      <c r="L19" s="109">
        <v>2</v>
      </c>
      <c r="M19" s="109">
        <v>2</v>
      </c>
      <c r="N19" s="109">
        <v>4</v>
      </c>
      <c r="O19" s="109">
        <v>4</v>
      </c>
      <c r="P19" s="109">
        <v>2</v>
      </c>
      <c r="Q19" s="109">
        <v>4</v>
      </c>
      <c r="R19" s="109">
        <v>2</v>
      </c>
      <c r="S19" s="109">
        <v>2</v>
      </c>
      <c r="T19" s="109">
        <v>2</v>
      </c>
      <c r="U19" s="109"/>
      <c r="V19" s="130" t="s">
        <v>73</v>
      </c>
      <c r="W19" s="130">
        <f>SUM(E19:V19)</f>
        <v>48</v>
      </c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113"/>
      <c r="AT19" s="113"/>
      <c r="AU19" s="113"/>
      <c r="AV19" s="130"/>
      <c r="AW19" s="130"/>
      <c r="AX19" s="130">
        <f>SUM(X19:AW19)</f>
        <v>0</v>
      </c>
      <c r="AY19" s="130"/>
      <c r="AZ19" s="130"/>
      <c r="BA19" s="130"/>
      <c r="BB19" s="130"/>
      <c r="BC19" s="130"/>
      <c r="BD19" s="130"/>
      <c r="BE19" s="113">
        <f>SUM(AX19,W19,)</f>
        <v>48</v>
      </c>
      <c r="BF19" s="113"/>
    </row>
    <row r="20" spans="2:58" ht="15.75">
      <c r="B20" s="206"/>
      <c r="C20" s="206"/>
      <c r="D20" s="127" t="s">
        <v>7</v>
      </c>
      <c r="E20" s="200">
        <v>1</v>
      </c>
      <c r="F20" s="200">
        <v>2</v>
      </c>
      <c r="G20" s="200">
        <v>1</v>
      </c>
      <c r="H20" s="200">
        <v>2</v>
      </c>
      <c r="I20" s="201">
        <v>2</v>
      </c>
      <c r="J20" s="200">
        <v>2</v>
      </c>
      <c r="K20" s="200">
        <v>2</v>
      </c>
      <c r="L20" s="183">
        <v>1</v>
      </c>
      <c r="M20" s="183">
        <v>1</v>
      </c>
      <c r="N20" s="183">
        <v>2</v>
      </c>
      <c r="O20" s="183">
        <v>2</v>
      </c>
      <c r="P20" s="183">
        <v>1</v>
      </c>
      <c r="Q20" s="183">
        <v>2</v>
      </c>
      <c r="R20" s="183">
        <v>1</v>
      </c>
      <c r="S20" s="183">
        <v>1</v>
      </c>
      <c r="T20" s="183">
        <v>1</v>
      </c>
      <c r="U20" s="113"/>
      <c r="V20" s="130"/>
      <c r="W20" s="130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30"/>
      <c r="AW20" s="130"/>
      <c r="AX20" s="130"/>
      <c r="AY20" s="130"/>
      <c r="AZ20" s="130"/>
      <c r="BA20" s="130"/>
      <c r="BB20" s="130"/>
      <c r="BC20" s="130"/>
      <c r="BD20" s="130"/>
      <c r="BE20" s="113"/>
      <c r="BF20" s="113">
        <v>24</v>
      </c>
    </row>
    <row r="21" spans="2:58" ht="15.75">
      <c r="B21" s="208" t="s">
        <v>170</v>
      </c>
      <c r="C21" s="208" t="s">
        <v>169</v>
      </c>
      <c r="D21" s="127" t="s">
        <v>6</v>
      </c>
      <c r="E21" s="109">
        <v>2</v>
      </c>
      <c r="F21" s="109">
        <v>4</v>
      </c>
      <c r="G21" s="109">
        <v>4</v>
      </c>
      <c r="H21" s="109">
        <v>4</v>
      </c>
      <c r="I21" s="184">
        <v>4</v>
      </c>
      <c r="J21" s="109">
        <v>2</v>
      </c>
      <c r="K21" s="109">
        <v>4</v>
      </c>
      <c r="L21" s="109">
        <v>4</v>
      </c>
      <c r="M21" s="109">
        <v>4</v>
      </c>
      <c r="N21" s="109">
        <v>2</v>
      </c>
      <c r="O21" s="109">
        <v>2</v>
      </c>
      <c r="P21" s="109">
        <v>2</v>
      </c>
      <c r="Q21" s="109">
        <v>4</v>
      </c>
      <c r="R21" s="109">
        <v>2</v>
      </c>
      <c r="S21" s="109">
        <v>2</v>
      </c>
      <c r="T21" s="109">
        <v>2</v>
      </c>
      <c r="U21" s="109"/>
      <c r="V21" s="130" t="s">
        <v>73</v>
      </c>
      <c r="W21" s="130">
        <f>SUM(E21:V21)</f>
        <v>48</v>
      </c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113"/>
      <c r="AT21" s="113"/>
      <c r="AU21" s="113"/>
      <c r="AV21" s="130"/>
      <c r="AW21" s="130"/>
      <c r="AX21" s="130">
        <f>SUM(X21:AW21)</f>
        <v>0</v>
      </c>
      <c r="AY21" s="130"/>
      <c r="AZ21" s="130"/>
      <c r="BA21" s="130"/>
      <c r="BB21" s="130"/>
      <c r="BC21" s="130"/>
      <c r="BD21" s="130"/>
      <c r="BE21" s="113">
        <f>SUM(AX21,W21,)</f>
        <v>48</v>
      </c>
      <c r="BF21" s="113"/>
    </row>
    <row r="22" spans="2:58" ht="15.75">
      <c r="B22" s="206"/>
      <c r="C22" s="206"/>
      <c r="D22" s="127" t="s">
        <v>7</v>
      </c>
      <c r="E22" s="200">
        <v>1</v>
      </c>
      <c r="F22" s="200">
        <v>2</v>
      </c>
      <c r="G22" s="200">
        <v>2</v>
      </c>
      <c r="H22" s="200">
        <v>2</v>
      </c>
      <c r="I22" s="201">
        <v>2</v>
      </c>
      <c r="J22" s="200">
        <v>1</v>
      </c>
      <c r="K22" s="200">
        <v>2</v>
      </c>
      <c r="L22" s="183">
        <v>2</v>
      </c>
      <c r="M22" s="183">
        <v>2</v>
      </c>
      <c r="N22" s="183">
        <v>1</v>
      </c>
      <c r="O22" s="183">
        <v>1</v>
      </c>
      <c r="P22" s="183">
        <v>1</v>
      </c>
      <c r="Q22" s="183">
        <v>2</v>
      </c>
      <c r="R22" s="183">
        <v>1</v>
      </c>
      <c r="S22" s="183">
        <v>1</v>
      </c>
      <c r="T22" s="183">
        <v>1</v>
      </c>
      <c r="U22" s="113"/>
      <c r="V22" s="130"/>
      <c r="W22" s="130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30"/>
      <c r="AW22" s="130"/>
      <c r="AX22" s="130"/>
      <c r="AY22" s="130"/>
      <c r="AZ22" s="130"/>
      <c r="BA22" s="130"/>
      <c r="BB22" s="130"/>
      <c r="BC22" s="130"/>
      <c r="BD22" s="130"/>
      <c r="BE22" s="113"/>
      <c r="BF22" s="113">
        <v>24</v>
      </c>
    </row>
    <row r="23" spans="2:58" ht="15.75">
      <c r="B23" s="199" t="s">
        <v>168</v>
      </c>
      <c r="C23" s="199" t="s">
        <v>167</v>
      </c>
      <c r="D23" s="127" t="s">
        <v>6</v>
      </c>
      <c r="E23" s="109">
        <v>2</v>
      </c>
      <c r="F23" s="109">
        <v>2</v>
      </c>
      <c r="G23" s="109">
        <v>2</v>
      </c>
      <c r="H23" s="109">
        <v>2</v>
      </c>
      <c r="I23" s="184">
        <v>2</v>
      </c>
      <c r="J23" s="109">
        <v>2</v>
      </c>
      <c r="K23" s="109">
        <v>2</v>
      </c>
      <c r="L23" s="109">
        <v>2</v>
      </c>
      <c r="M23" s="109">
        <v>2</v>
      </c>
      <c r="N23" s="109">
        <v>2</v>
      </c>
      <c r="O23" s="109">
        <v>2</v>
      </c>
      <c r="P23" s="109">
        <v>2</v>
      </c>
      <c r="Q23" s="109">
        <v>2</v>
      </c>
      <c r="R23" s="109">
        <v>2</v>
      </c>
      <c r="S23" s="109">
        <v>2</v>
      </c>
      <c r="T23" s="109">
        <v>2</v>
      </c>
      <c r="U23" s="137"/>
      <c r="V23" s="130" t="s">
        <v>73</v>
      </c>
      <c r="W23" s="130">
        <f>SUM(E23:V23)</f>
        <v>32</v>
      </c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09"/>
      <c r="AV23" s="112"/>
      <c r="AW23" s="112"/>
      <c r="AX23" s="112">
        <f>SUM(X23:AW23)</f>
        <v>0</v>
      </c>
      <c r="AY23" s="112"/>
      <c r="AZ23" s="112"/>
      <c r="BA23" s="112"/>
      <c r="BB23" s="112"/>
      <c r="BC23" s="112"/>
      <c r="BD23" s="112"/>
      <c r="BE23" s="109">
        <f>SUM(AX23,W23,)</f>
        <v>32</v>
      </c>
      <c r="BF23" s="109"/>
    </row>
    <row r="24" spans="2:58" ht="15.75">
      <c r="B24" s="197"/>
      <c r="C24" s="197"/>
      <c r="D24" s="127" t="s">
        <v>7</v>
      </c>
      <c r="E24" s="200">
        <v>1</v>
      </c>
      <c r="F24" s="200">
        <v>1</v>
      </c>
      <c r="G24" s="200">
        <v>1</v>
      </c>
      <c r="H24" s="200">
        <v>1</v>
      </c>
      <c r="I24" s="200">
        <v>1</v>
      </c>
      <c r="J24" s="200">
        <v>1</v>
      </c>
      <c r="K24" s="200">
        <v>1</v>
      </c>
      <c r="L24" s="200">
        <v>1</v>
      </c>
      <c r="M24" s="200">
        <v>1</v>
      </c>
      <c r="N24" s="200">
        <v>1</v>
      </c>
      <c r="O24" s="200">
        <v>1</v>
      </c>
      <c r="P24" s="200">
        <v>1</v>
      </c>
      <c r="Q24" s="200">
        <v>1</v>
      </c>
      <c r="R24" s="200">
        <v>1</v>
      </c>
      <c r="S24" s="200">
        <v>1</v>
      </c>
      <c r="T24" s="200">
        <v>1</v>
      </c>
      <c r="U24" s="163"/>
      <c r="V24" s="112"/>
      <c r="W24" s="130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09"/>
      <c r="AI24" s="109"/>
      <c r="AJ24" s="109"/>
      <c r="AK24" s="113"/>
      <c r="AL24" s="113"/>
      <c r="AM24" s="109"/>
      <c r="AN24" s="109"/>
      <c r="AO24" s="109"/>
      <c r="AP24" s="109"/>
      <c r="AQ24" s="109"/>
      <c r="AR24" s="205"/>
      <c r="AS24" s="109"/>
      <c r="AT24" s="109"/>
      <c r="AU24" s="163"/>
      <c r="AV24" s="112"/>
      <c r="AW24" s="112"/>
      <c r="AX24" s="112"/>
      <c r="AY24" s="112"/>
      <c r="AZ24" s="112"/>
      <c r="BA24" s="112"/>
      <c r="BB24" s="112"/>
      <c r="BC24" s="112"/>
      <c r="BD24" s="112"/>
      <c r="BE24" s="109"/>
      <c r="BF24" s="109">
        <v>24</v>
      </c>
    </row>
    <row r="25" spans="2:58" ht="15.75">
      <c r="B25" s="199" t="s">
        <v>166</v>
      </c>
      <c r="C25" s="199" t="s">
        <v>165</v>
      </c>
      <c r="D25" s="127" t="s">
        <v>6</v>
      </c>
      <c r="E25" s="109">
        <v>4</v>
      </c>
      <c r="F25" s="109">
        <v>4</v>
      </c>
      <c r="G25" s="109">
        <v>4</v>
      </c>
      <c r="H25" s="109">
        <v>2</v>
      </c>
      <c r="I25" s="184">
        <v>4</v>
      </c>
      <c r="J25" s="109">
        <v>2</v>
      </c>
      <c r="K25" s="109">
        <v>4</v>
      </c>
      <c r="L25" s="109">
        <v>2</v>
      </c>
      <c r="M25" s="109">
        <v>4</v>
      </c>
      <c r="N25" s="109">
        <v>2</v>
      </c>
      <c r="O25" s="109">
        <v>2</v>
      </c>
      <c r="P25" s="109">
        <v>2</v>
      </c>
      <c r="Q25" s="109">
        <v>4</v>
      </c>
      <c r="R25" s="109">
        <v>2</v>
      </c>
      <c r="S25" s="109">
        <v>4</v>
      </c>
      <c r="T25" s="109">
        <v>2</v>
      </c>
      <c r="U25" s="137"/>
      <c r="V25" s="130" t="s">
        <v>73</v>
      </c>
      <c r="W25" s="130">
        <f>SUM(E25:V25)</f>
        <v>48</v>
      </c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09"/>
      <c r="AV25" s="112"/>
      <c r="AW25" s="112"/>
      <c r="AX25" s="112">
        <f>SUM(X25:AW25)</f>
        <v>0</v>
      </c>
      <c r="AY25" s="112"/>
      <c r="AZ25" s="112"/>
      <c r="BA25" s="112"/>
      <c r="BB25" s="112"/>
      <c r="BC25" s="112"/>
      <c r="BD25" s="112"/>
      <c r="BE25" s="109">
        <f>SUM(AX25,W25,)</f>
        <v>48</v>
      </c>
      <c r="BF25" s="109"/>
    </row>
    <row r="26" spans="2:58" ht="15.75">
      <c r="B26" s="197"/>
      <c r="C26" s="197"/>
      <c r="D26" s="127" t="s">
        <v>7</v>
      </c>
      <c r="E26" s="200">
        <v>2</v>
      </c>
      <c r="F26" s="200">
        <v>2</v>
      </c>
      <c r="G26" s="200">
        <v>2</v>
      </c>
      <c r="H26" s="200">
        <v>1</v>
      </c>
      <c r="I26" s="201">
        <v>2</v>
      </c>
      <c r="J26" s="200">
        <v>1</v>
      </c>
      <c r="K26" s="200">
        <v>2</v>
      </c>
      <c r="L26" s="183">
        <v>1</v>
      </c>
      <c r="M26" s="183">
        <v>2</v>
      </c>
      <c r="N26" s="183">
        <v>1</v>
      </c>
      <c r="O26" s="183">
        <v>1</v>
      </c>
      <c r="P26" s="183">
        <v>1</v>
      </c>
      <c r="Q26" s="183">
        <v>2</v>
      </c>
      <c r="R26" s="183">
        <v>1</v>
      </c>
      <c r="S26" s="183">
        <v>2</v>
      </c>
      <c r="T26" s="183">
        <v>1</v>
      </c>
      <c r="U26" s="163"/>
      <c r="V26" s="112"/>
      <c r="W26" s="130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09"/>
      <c r="AI26" s="109"/>
      <c r="AJ26" s="109"/>
      <c r="AK26" s="113"/>
      <c r="AL26" s="113"/>
      <c r="AM26" s="109"/>
      <c r="AN26" s="109"/>
      <c r="AO26" s="109"/>
      <c r="AP26" s="109"/>
      <c r="AQ26" s="109"/>
      <c r="AR26" s="205"/>
      <c r="AS26" s="109"/>
      <c r="AT26" s="109"/>
      <c r="AU26" s="163"/>
      <c r="AV26" s="112"/>
      <c r="AW26" s="112"/>
      <c r="AX26" s="112"/>
      <c r="AY26" s="112"/>
      <c r="AZ26" s="112"/>
      <c r="BA26" s="112"/>
      <c r="BB26" s="112"/>
      <c r="BC26" s="112"/>
      <c r="BD26" s="112"/>
      <c r="BE26" s="109"/>
      <c r="BF26" s="109">
        <v>24</v>
      </c>
    </row>
    <row r="27" spans="2:58" ht="15.75" customHeight="1">
      <c r="B27" s="199" t="s">
        <v>164</v>
      </c>
      <c r="C27" s="70" t="s">
        <v>163</v>
      </c>
      <c r="D27" s="127" t="s">
        <v>6</v>
      </c>
      <c r="E27" s="109">
        <v>2</v>
      </c>
      <c r="F27" s="109">
        <v>2</v>
      </c>
      <c r="G27" s="109">
        <v>2</v>
      </c>
      <c r="H27" s="109">
        <v>2</v>
      </c>
      <c r="I27" s="184">
        <v>2</v>
      </c>
      <c r="J27" s="109">
        <v>2</v>
      </c>
      <c r="K27" s="109">
        <v>2</v>
      </c>
      <c r="L27" s="109">
        <v>2</v>
      </c>
      <c r="M27" s="109">
        <v>2</v>
      </c>
      <c r="N27" s="109">
        <v>2</v>
      </c>
      <c r="O27" s="109">
        <v>2</v>
      </c>
      <c r="P27" s="109">
        <v>2</v>
      </c>
      <c r="Q27" s="109">
        <v>2</v>
      </c>
      <c r="R27" s="109">
        <v>2</v>
      </c>
      <c r="S27" s="109">
        <v>2</v>
      </c>
      <c r="T27" s="109">
        <v>2</v>
      </c>
      <c r="U27" s="109"/>
      <c r="V27" s="130" t="s">
        <v>73</v>
      </c>
      <c r="W27" s="130">
        <f>SUM(E27:V27)</f>
        <v>32</v>
      </c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13"/>
      <c r="AO27" s="113"/>
      <c r="AP27" s="113"/>
      <c r="AQ27" s="113"/>
      <c r="AR27" s="113"/>
      <c r="AS27" s="113"/>
      <c r="AT27" s="113"/>
      <c r="AU27" s="113"/>
      <c r="AV27" s="112"/>
      <c r="AW27" s="130"/>
      <c r="AX27" s="130">
        <f>SUM(X27:AW27)</f>
        <v>0</v>
      </c>
      <c r="AY27" s="130"/>
      <c r="AZ27" s="130"/>
      <c r="BA27" s="130"/>
      <c r="BB27" s="130"/>
      <c r="BC27" s="130"/>
      <c r="BD27" s="130"/>
      <c r="BE27" s="113">
        <f>SUM(W27,AX27,)</f>
        <v>32</v>
      </c>
      <c r="BF27" s="113"/>
    </row>
    <row r="28" spans="2:58" ht="15.75">
      <c r="B28" s="197"/>
      <c r="C28" s="71"/>
      <c r="D28" s="127" t="s">
        <v>7</v>
      </c>
      <c r="E28" s="200">
        <v>1</v>
      </c>
      <c r="F28" s="200">
        <v>1</v>
      </c>
      <c r="G28" s="200">
        <v>1</v>
      </c>
      <c r="H28" s="200">
        <v>1</v>
      </c>
      <c r="I28" s="200">
        <v>1</v>
      </c>
      <c r="J28" s="200">
        <v>1</v>
      </c>
      <c r="K28" s="200">
        <v>1</v>
      </c>
      <c r="L28" s="200">
        <v>1</v>
      </c>
      <c r="M28" s="200">
        <v>1</v>
      </c>
      <c r="N28" s="200">
        <v>1</v>
      </c>
      <c r="O28" s="200">
        <v>1</v>
      </c>
      <c r="P28" s="200">
        <v>1</v>
      </c>
      <c r="Q28" s="200">
        <v>1</v>
      </c>
      <c r="R28" s="200">
        <v>1</v>
      </c>
      <c r="S28" s="200">
        <v>1</v>
      </c>
      <c r="T28" s="200">
        <v>1</v>
      </c>
      <c r="U28" s="113"/>
      <c r="V28" s="130"/>
      <c r="W28" s="130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82"/>
      <c r="AW28" s="130"/>
      <c r="AX28" s="130"/>
      <c r="AY28" s="130"/>
      <c r="AZ28" s="130"/>
      <c r="BA28" s="130"/>
      <c r="BB28" s="130"/>
      <c r="BC28" s="130"/>
      <c r="BD28" s="130"/>
      <c r="BE28" s="113"/>
      <c r="BF28" s="113">
        <v>16</v>
      </c>
    </row>
    <row r="29" spans="2:58" ht="15.75">
      <c r="B29" s="199" t="s">
        <v>162</v>
      </c>
      <c r="C29" s="199" t="s">
        <v>161</v>
      </c>
      <c r="D29" s="127" t="s">
        <v>6</v>
      </c>
      <c r="E29" s="109">
        <v>4</v>
      </c>
      <c r="F29" s="109">
        <v>4</v>
      </c>
      <c r="G29" s="109">
        <v>4</v>
      </c>
      <c r="H29" s="109">
        <v>4</v>
      </c>
      <c r="I29" s="184">
        <v>4</v>
      </c>
      <c r="J29" s="109">
        <v>4</v>
      </c>
      <c r="K29" s="109">
        <v>4</v>
      </c>
      <c r="L29" s="109">
        <v>4</v>
      </c>
      <c r="M29" s="109">
        <v>4</v>
      </c>
      <c r="N29" s="109">
        <v>4</v>
      </c>
      <c r="O29" s="109">
        <v>4</v>
      </c>
      <c r="P29" s="109">
        <v>4</v>
      </c>
      <c r="Q29" s="109">
        <v>4</v>
      </c>
      <c r="R29" s="109">
        <v>4</v>
      </c>
      <c r="S29" s="109">
        <v>6</v>
      </c>
      <c r="T29" s="109">
        <v>4</v>
      </c>
      <c r="U29" s="204" t="s">
        <v>96</v>
      </c>
      <c r="V29" s="130"/>
      <c r="W29" s="130">
        <f>SUM(E29:V29)</f>
        <v>66</v>
      </c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13"/>
      <c r="AO29" s="113"/>
      <c r="AP29" s="113"/>
      <c r="AQ29" s="113"/>
      <c r="AR29" s="113"/>
      <c r="AS29" s="113"/>
      <c r="AT29" s="113"/>
      <c r="AU29" s="113"/>
      <c r="AV29" s="182"/>
      <c r="AW29" s="130"/>
      <c r="AX29" s="130">
        <f>SUM(X29:AU29)</f>
        <v>0</v>
      </c>
      <c r="AY29" s="130"/>
      <c r="AZ29" s="130"/>
      <c r="BA29" s="130"/>
      <c r="BB29" s="130"/>
      <c r="BC29" s="130"/>
      <c r="BD29" s="130"/>
      <c r="BE29" s="113">
        <f>SUM(AX29,W29,)</f>
        <v>66</v>
      </c>
      <c r="BF29" s="181"/>
    </row>
    <row r="30" spans="2:58" ht="15.75">
      <c r="B30" s="197"/>
      <c r="C30" s="197"/>
      <c r="D30" s="127" t="s">
        <v>7</v>
      </c>
      <c r="E30" s="200">
        <v>2</v>
      </c>
      <c r="F30" s="200">
        <v>2</v>
      </c>
      <c r="G30" s="200">
        <v>2</v>
      </c>
      <c r="H30" s="200">
        <v>2</v>
      </c>
      <c r="I30" s="200">
        <v>2</v>
      </c>
      <c r="J30" s="200">
        <v>2</v>
      </c>
      <c r="K30" s="200">
        <v>2</v>
      </c>
      <c r="L30" s="200">
        <v>2</v>
      </c>
      <c r="M30" s="200">
        <v>2</v>
      </c>
      <c r="N30" s="200">
        <v>2</v>
      </c>
      <c r="O30" s="200">
        <v>2</v>
      </c>
      <c r="P30" s="200">
        <v>2</v>
      </c>
      <c r="Q30" s="200">
        <v>2</v>
      </c>
      <c r="R30" s="200">
        <v>2</v>
      </c>
      <c r="S30" s="200">
        <v>3</v>
      </c>
      <c r="T30" s="200">
        <v>2</v>
      </c>
      <c r="V30" s="130"/>
      <c r="W30" s="130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63"/>
      <c r="AU30" s="113"/>
      <c r="AV30" s="182"/>
      <c r="AW30" s="130"/>
      <c r="AX30" s="130"/>
      <c r="AY30" s="130"/>
      <c r="AZ30" s="130"/>
      <c r="BA30" s="130"/>
      <c r="BB30" s="130"/>
      <c r="BC30" s="130"/>
      <c r="BD30" s="130"/>
      <c r="BE30" s="113"/>
      <c r="BF30" s="181">
        <v>33</v>
      </c>
    </row>
    <row r="31" spans="2:58" ht="15.75">
      <c r="B31" s="70" t="s">
        <v>160</v>
      </c>
      <c r="C31" s="203" t="s">
        <v>80</v>
      </c>
      <c r="D31" s="127" t="s">
        <v>6</v>
      </c>
      <c r="E31" s="109"/>
      <c r="F31" s="109"/>
      <c r="G31" s="109"/>
      <c r="H31" s="109"/>
      <c r="I31" s="184"/>
      <c r="J31" s="109"/>
      <c r="K31" s="109"/>
      <c r="L31" s="113"/>
      <c r="M31" s="113"/>
      <c r="N31" s="113"/>
      <c r="O31" s="113"/>
      <c r="P31" s="113"/>
      <c r="Q31" s="113"/>
      <c r="R31" s="113"/>
      <c r="S31" s="113"/>
      <c r="T31" s="163"/>
      <c r="U31" s="113"/>
      <c r="V31" s="130"/>
      <c r="W31" s="130"/>
      <c r="X31" s="109">
        <v>2</v>
      </c>
      <c r="Y31" s="109">
        <v>2</v>
      </c>
      <c r="Z31" s="109">
        <v>2</v>
      </c>
      <c r="AA31" s="109">
        <v>2</v>
      </c>
      <c r="AB31" s="109">
        <v>2</v>
      </c>
      <c r="AC31" s="109">
        <v>2</v>
      </c>
      <c r="AD31" s="109">
        <v>2</v>
      </c>
      <c r="AE31" s="109">
        <v>2</v>
      </c>
      <c r="AF31" s="109">
        <v>2</v>
      </c>
      <c r="AG31" s="109">
        <v>2</v>
      </c>
      <c r="AH31" s="109">
        <v>2</v>
      </c>
      <c r="AI31" s="109">
        <v>2</v>
      </c>
      <c r="AJ31" s="109">
        <v>2</v>
      </c>
      <c r="AK31" s="109">
        <v>2</v>
      </c>
      <c r="AL31" s="109">
        <v>2</v>
      </c>
      <c r="AM31" s="109">
        <v>2</v>
      </c>
      <c r="AN31" s="109">
        <v>2</v>
      </c>
      <c r="AO31" s="109">
        <v>2</v>
      </c>
      <c r="AP31" s="109">
        <v>2</v>
      </c>
      <c r="AQ31" s="109">
        <v>2</v>
      </c>
      <c r="AR31" s="113"/>
      <c r="AS31" s="113"/>
      <c r="AT31" s="163"/>
      <c r="AU31" s="113"/>
      <c r="AV31" s="182"/>
      <c r="AW31" s="130" t="s">
        <v>73</v>
      </c>
      <c r="AX31" s="130">
        <f>SUM(X31:AW31)</f>
        <v>40</v>
      </c>
      <c r="AY31" s="130"/>
      <c r="AZ31" s="130"/>
      <c r="BA31" s="130"/>
      <c r="BB31" s="130"/>
      <c r="BC31" s="130"/>
      <c r="BD31" s="130"/>
      <c r="BE31" s="113">
        <f>SUM(AX31)</f>
        <v>40</v>
      </c>
      <c r="BF31" s="181"/>
    </row>
    <row r="32" spans="2:58" ht="15.75">
      <c r="B32" s="71"/>
      <c r="C32" s="203"/>
      <c r="D32" s="127" t="s">
        <v>7</v>
      </c>
      <c r="E32" s="109"/>
      <c r="F32" s="109"/>
      <c r="G32" s="109"/>
      <c r="H32" s="109"/>
      <c r="I32" s="184"/>
      <c r="J32" s="109"/>
      <c r="K32" s="109"/>
      <c r="L32" s="113"/>
      <c r="M32" s="113"/>
      <c r="N32" s="113"/>
      <c r="O32" s="113"/>
      <c r="P32" s="113"/>
      <c r="Q32" s="113"/>
      <c r="R32" s="113"/>
      <c r="S32" s="113"/>
      <c r="T32" s="163"/>
      <c r="U32" s="113"/>
      <c r="V32" s="130"/>
      <c r="W32" s="130"/>
      <c r="X32" s="183">
        <v>1</v>
      </c>
      <c r="Y32" s="183">
        <v>1</v>
      </c>
      <c r="Z32" s="183">
        <v>1</v>
      </c>
      <c r="AA32" s="183">
        <v>1</v>
      </c>
      <c r="AB32" s="183">
        <v>1</v>
      </c>
      <c r="AC32" s="183">
        <v>1</v>
      </c>
      <c r="AD32" s="183">
        <v>1</v>
      </c>
      <c r="AE32" s="183">
        <v>1</v>
      </c>
      <c r="AF32" s="183">
        <v>1</v>
      </c>
      <c r="AG32" s="183">
        <v>1</v>
      </c>
      <c r="AH32" s="183">
        <v>1</v>
      </c>
      <c r="AI32" s="183">
        <v>1</v>
      </c>
      <c r="AJ32" s="183">
        <v>1</v>
      </c>
      <c r="AK32" s="183">
        <v>1</v>
      </c>
      <c r="AL32" s="183">
        <v>1</v>
      </c>
      <c r="AM32" s="183">
        <v>1</v>
      </c>
      <c r="AN32" s="183">
        <v>1</v>
      </c>
      <c r="AO32" s="183">
        <v>1</v>
      </c>
      <c r="AP32" s="183">
        <v>1</v>
      </c>
      <c r="AQ32" s="183">
        <v>1</v>
      </c>
      <c r="AR32" s="113"/>
      <c r="AS32" s="113"/>
      <c r="AT32" s="163"/>
      <c r="AU32" s="113"/>
      <c r="AV32" s="182"/>
      <c r="AW32" s="130"/>
      <c r="AX32" s="130"/>
      <c r="AY32" s="130"/>
      <c r="AZ32" s="130"/>
      <c r="BA32" s="130"/>
      <c r="BB32" s="130"/>
      <c r="BC32" s="130"/>
      <c r="BD32" s="130"/>
      <c r="BE32" s="113"/>
      <c r="BF32" s="181">
        <v>20</v>
      </c>
    </row>
    <row r="33" spans="2:58" ht="26.25" customHeight="1">
      <c r="B33" s="199" t="s">
        <v>159</v>
      </c>
      <c r="C33" s="70" t="s">
        <v>158</v>
      </c>
      <c r="D33" s="127" t="s">
        <v>6</v>
      </c>
      <c r="E33" s="109">
        <v>4</v>
      </c>
      <c r="F33" s="109">
        <v>2</v>
      </c>
      <c r="G33" s="109">
        <v>4</v>
      </c>
      <c r="H33" s="109">
        <v>2</v>
      </c>
      <c r="I33" s="109">
        <v>4</v>
      </c>
      <c r="J33" s="109">
        <v>2</v>
      </c>
      <c r="K33" s="109">
        <v>4</v>
      </c>
      <c r="L33" s="109">
        <v>2</v>
      </c>
      <c r="M33" s="109">
        <v>6</v>
      </c>
      <c r="N33" s="109">
        <v>6</v>
      </c>
      <c r="O33" s="109">
        <v>6</v>
      </c>
      <c r="P33" s="109">
        <v>4</v>
      </c>
      <c r="Q33" s="109">
        <v>4</v>
      </c>
      <c r="R33" s="109">
        <v>4</v>
      </c>
      <c r="S33" s="109">
        <v>4</v>
      </c>
      <c r="T33" s="109">
        <v>4</v>
      </c>
      <c r="U33" s="109"/>
      <c r="V33" s="130"/>
      <c r="W33" s="130">
        <f>SUM(E33:V33)</f>
        <v>62</v>
      </c>
      <c r="X33" s="109">
        <v>8</v>
      </c>
      <c r="Y33" s="109">
        <v>8</v>
      </c>
      <c r="Z33" s="109">
        <v>8</v>
      </c>
      <c r="AA33" s="109">
        <v>8</v>
      </c>
      <c r="AB33" s="109">
        <v>8</v>
      </c>
      <c r="AC33" s="109">
        <v>8</v>
      </c>
      <c r="AD33" s="109">
        <v>10</v>
      </c>
      <c r="AE33" s="109">
        <v>8</v>
      </c>
      <c r="AF33" s="109">
        <v>8</v>
      </c>
      <c r="AG33" s="109">
        <v>6</v>
      </c>
      <c r="AH33" s="109">
        <v>8</v>
      </c>
      <c r="AI33" s="109">
        <v>6</v>
      </c>
      <c r="AJ33" s="109">
        <v>8</v>
      </c>
      <c r="AK33" s="109">
        <v>6</v>
      </c>
      <c r="AL33" s="109">
        <v>8</v>
      </c>
      <c r="AM33" s="109">
        <v>10</v>
      </c>
      <c r="AN33" s="109">
        <v>8</v>
      </c>
      <c r="AO33" s="109">
        <v>8</v>
      </c>
      <c r="AP33" s="109">
        <v>8</v>
      </c>
      <c r="AQ33" s="109">
        <v>10</v>
      </c>
      <c r="AR33" s="202" t="s">
        <v>96</v>
      </c>
      <c r="AS33" s="109"/>
      <c r="AT33" s="109"/>
      <c r="AU33" s="113"/>
      <c r="AV33" s="182"/>
      <c r="AW33" s="195"/>
      <c r="AX33" s="130">
        <f>SUM(X33:AW33)</f>
        <v>160</v>
      </c>
      <c r="AY33" s="130"/>
      <c r="AZ33" s="130"/>
      <c r="BA33" s="130"/>
      <c r="BB33" s="130"/>
      <c r="BC33" s="130"/>
      <c r="BD33" s="130"/>
      <c r="BE33" s="113">
        <v>222</v>
      </c>
      <c r="BF33" s="181"/>
    </row>
    <row r="34" spans="2:58" ht="15.75">
      <c r="B34" s="197"/>
      <c r="C34" s="71"/>
      <c r="D34" s="127" t="s">
        <v>7</v>
      </c>
      <c r="E34" s="200">
        <v>2</v>
      </c>
      <c r="F34" s="200">
        <v>1</v>
      </c>
      <c r="G34" s="200">
        <v>2</v>
      </c>
      <c r="H34" s="200">
        <v>1</v>
      </c>
      <c r="I34" s="201">
        <v>2</v>
      </c>
      <c r="J34" s="200">
        <v>1</v>
      </c>
      <c r="K34" s="200">
        <v>2</v>
      </c>
      <c r="L34" s="183">
        <v>1</v>
      </c>
      <c r="M34" s="183">
        <v>3</v>
      </c>
      <c r="N34" s="183">
        <v>3</v>
      </c>
      <c r="O34" s="183">
        <v>3</v>
      </c>
      <c r="P34" s="183">
        <v>2</v>
      </c>
      <c r="Q34" s="183">
        <v>2</v>
      </c>
      <c r="R34" s="183">
        <v>2</v>
      </c>
      <c r="S34" s="183">
        <v>2</v>
      </c>
      <c r="T34" s="183">
        <v>2</v>
      </c>
      <c r="U34" s="113"/>
      <c r="V34" s="130"/>
      <c r="W34" s="130"/>
      <c r="X34" s="183">
        <v>4</v>
      </c>
      <c r="Y34" s="183">
        <v>4</v>
      </c>
      <c r="Z34" s="183">
        <v>4</v>
      </c>
      <c r="AA34" s="183">
        <v>4</v>
      </c>
      <c r="AB34" s="183">
        <v>4</v>
      </c>
      <c r="AC34" s="183">
        <v>4</v>
      </c>
      <c r="AD34" s="183">
        <v>5</v>
      </c>
      <c r="AE34" s="183">
        <v>4</v>
      </c>
      <c r="AF34" s="183">
        <v>4</v>
      </c>
      <c r="AG34" s="183">
        <v>3</v>
      </c>
      <c r="AH34" s="183">
        <v>4</v>
      </c>
      <c r="AI34" s="183">
        <v>3</v>
      </c>
      <c r="AJ34" s="183">
        <v>4</v>
      </c>
      <c r="AK34" s="183">
        <v>3</v>
      </c>
      <c r="AL34" s="183">
        <v>4</v>
      </c>
      <c r="AM34" s="183">
        <v>5</v>
      </c>
      <c r="AN34" s="183">
        <v>4</v>
      </c>
      <c r="AO34" s="183">
        <v>4</v>
      </c>
      <c r="AP34" s="183">
        <v>4</v>
      </c>
      <c r="AQ34" s="183">
        <v>5</v>
      </c>
      <c r="AR34" s="198"/>
      <c r="AS34" s="113"/>
      <c r="AT34" s="113"/>
      <c r="AU34" s="113"/>
      <c r="AV34" s="182"/>
      <c r="AW34" s="195"/>
      <c r="AX34" s="130"/>
      <c r="AY34" s="130"/>
      <c r="AZ34" s="130"/>
      <c r="BA34" s="130"/>
      <c r="BB34" s="130"/>
      <c r="BC34" s="130"/>
      <c r="BD34" s="130"/>
      <c r="BE34" s="113"/>
      <c r="BF34" s="181">
        <v>111</v>
      </c>
    </row>
    <row r="35" spans="2:58" ht="22.5" customHeight="1">
      <c r="B35" s="199" t="s">
        <v>157</v>
      </c>
      <c r="C35" s="70" t="s">
        <v>156</v>
      </c>
      <c r="D35" s="127" t="s">
        <v>6</v>
      </c>
      <c r="E35" s="109"/>
      <c r="F35" s="109"/>
      <c r="G35" s="109"/>
      <c r="H35" s="109"/>
      <c r="I35" s="184"/>
      <c r="J35" s="109"/>
      <c r="K35" s="109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30"/>
      <c r="W35" s="130"/>
      <c r="X35" s="109">
        <v>4</v>
      </c>
      <c r="Y35" s="109">
        <v>4</v>
      </c>
      <c r="Z35" s="109">
        <v>2</v>
      </c>
      <c r="AA35" s="109">
        <v>4</v>
      </c>
      <c r="AB35" s="109">
        <v>4</v>
      </c>
      <c r="AC35" s="109">
        <v>4</v>
      </c>
      <c r="AD35" s="109">
        <v>4</v>
      </c>
      <c r="AE35" s="109">
        <v>2</v>
      </c>
      <c r="AF35" s="109">
        <v>4</v>
      </c>
      <c r="AG35" s="109">
        <v>4</v>
      </c>
      <c r="AH35" s="109">
        <v>2</v>
      </c>
      <c r="AI35" s="109">
        <v>4</v>
      </c>
      <c r="AJ35" s="109">
        <v>2</v>
      </c>
      <c r="AK35" s="109">
        <v>4</v>
      </c>
      <c r="AL35" s="109">
        <v>2</v>
      </c>
      <c r="AM35" s="109">
        <v>2</v>
      </c>
      <c r="AN35" s="113">
        <v>2</v>
      </c>
      <c r="AO35" s="113">
        <v>2</v>
      </c>
      <c r="AP35" s="113">
        <v>2</v>
      </c>
      <c r="AQ35" s="113">
        <v>2</v>
      </c>
      <c r="AR35" s="198"/>
      <c r="AS35" s="113"/>
      <c r="AT35" s="113"/>
      <c r="AU35" s="113"/>
      <c r="AV35" s="182"/>
      <c r="AW35" s="195"/>
      <c r="AX35" s="130">
        <f>SUM(X35:AW35)</f>
        <v>60</v>
      </c>
      <c r="AY35" s="130"/>
      <c r="AZ35" s="130"/>
      <c r="BA35" s="130"/>
      <c r="BB35" s="130"/>
      <c r="BC35" s="130"/>
      <c r="BD35" s="130"/>
      <c r="BE35" s="113">
        <f>SUM(AX35)</f>
        <v>60</v>
      </c>
      <c r="BF35" s="181"/>
    </row>
    <row r="36" spans="2:58" ht="15.75">
      <c r="B36" s="197"/>
      <c r="C36" s="71"/>
      <c r="D36" s="127" t="s">
        <v>7</v>
      </c>
      <c r="E36" s="109"/>
      <c r="F36" s="109"/>
      <c r="G36" s="109"/>
      <c r="H36" s="109"/>
      <c r="I36" s="184"/>
      <c r="J36" s="109"/>
      <c r="K36" s="109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30"/>
      <c r="W36" s="130"/>
      <c r="X36" s="183">
        <v>2</v>
      </c>
      <c r="Y36" s="183">
        <v>2</v>
      </c>
      <c r="Z36" s="183">
        <v>1</v>
      </c>
      <c r="AA36" s="183">
        <v>2</v>
      </c>
      <c r="AB36" s="183">
        <v>1</v>
      </c>
      <c r="AC36" s="183">
        <v>2</v>
      </c>
      <c r="AD36" s="183">
        <v>2</v>
      </c>
      <c r="AE36" s="183">
        <v>2</v>
      </c>
      <c r="AF36" s="183">
        <v>2</v>
      </c>
      <c r="AG36" s="183">
        <v>2</v>
      </c>
      <c r="AH36" s="183">
        <v>1</v>
      </c>
      <c r="AI36" s="183">
        <v>2</v>
      </c>
      <c r="AJ36" s="183">
        <v>1</v>
      </c>
      <c r="AK36" s="183">
        <v>2</v>
      </c>
      <c r="AL36" s="183">
        <v>1</v>
      </c>
      <c r="AM36" s="183">
        <v>1</v>
      </c>
      <c r="AN36" s="183">
        <v>1</v>
      </c>
      <c r="AO36" s="183">
        <v>1</v>
      </c>
      <c r="AP36" s="183">
        <v>1</v>
      </c>
      <c r="AQ36" s="183">
        <v>1</v>
      </c>
      <c r="AR36" s="196"/>
      <c r="AS36" s="113"/>
      <c r="AT36" s="113"/>
      <c r="AU36" s="113"/>
      <c r="AV36" s="182"/>
      <c r="AW36" s="195"/>
      <c r="AX36" s="130"/>
      <c r="AY36" s="130"/>
      <c r="AZ36" s="130"/>
      <c r="BA36" s="130"/>
      <c r="BB36" s="130"/>
      <c r="BC36" s="130"/>
      <c r="BD36" s="130"/>
      <c r="BE36" s="113"/>
      <c r="BF36" s="181">
        <v>30</v>
      </c>
    </row>
    <row r="37" spans="2:58" ht="15.75">
      <c r="B37" s="194" t="s">
        <v>155</v>
      </c>
      <c r="C37" s="186" t="s">
        <v>154</v>
      </c>
      <c r="D37" s="127"/>
      <c r="E37" s="109"/>
      <c r="F37" s="109"/>
      <c r="G37" s="109"/>
      <c r="H37" s="109"/>
      <c r="I37" s="184"/>
      <c r="J37" s="109"/>
      <c r="K37" s="109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30"/>
      <c r="W37" s="130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76">
        <v>24</v>
      </c>
      <c r="AS37" s="176">
        <v>12</v>
      </c>
      <c r="AT37" s="113"/>
      <c r="AU37" s="113"/>
      <c r="AV37" s="182"/>
      <c r="AW37" s="130"/>
      <c r="AX37" s="130"/>
      <c r="AY37" s="130"/>
      <c r="AZ37" s="130"/>
      <c r="BA37" s="130"/>
      <c r="BB37" s="130"/>
      <c r="BC37" s="130"/>
      <c r="BD37" s="130"/>
      <c r="BE37" s="113"/>
      <c r="BF37" s="181"/>
    </row>
    <row r="38" spans="2:58" ht="15.75">
      <c r="B38" s="194" t="s">
        <v>153</v>
      </c>
      <c r="C38" s="186" t="s">
        <v>152</v>
      </c>
      <c r="D38" s="127"/>
      <c r="E38" s="109"/>
      <c r="F38" s="109"/>
      <c r="G38" s="109"/>
      <c r="H38" s="109"/>
      <c r="I38" s="184"/>
      <c r="J38" s="109"/>
      <c r="K38" s="109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30"/>
      <c r="W38" s="130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91"/>
      <c r="AS38" s="176">
        <v>24</v>
      </c>
      <c r="AT38" s="176">
        <v>36</v>
      </c>
      <c r="AU38" s="176">
        <v>12</v>
      </c>
      <c r="AV38" s="182"/>
      <c r="AW38" s="130"/>
      <c r="AX38" s="130"/>
      <c r="AY38" s="130"/>
      <c r="AZ38" s="130"/>
      <c r="BA38" s="130"/>
      <c r="BB38" s="130"/>
      <c r="BC38" s="130"/>
      <c r="BD38" s="130"/>
      <c r="BE38" s="113"/>
      <c r="BF38" s="181"/>
    </row>
    <row r="39" spans="2:58" ht="15.75">
      <c r="B39" s="193"/>
      <c r="C39" s="192"/>
      <c r="D39" s="127"/>
      <c r="E39" s="109"/>
      <c r="F39" s="109"/>
      <c r="G39" s="109"/>
      <c r="H39" s="109"/>
      <c r="I39" s="184"/>
      <c r="J39" s="109"/>
      <c r="K39" s="109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30"/>
      <c r="W39" s="130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91"/>
      <c r="AS39" s="113"/>
      <c r="AT39" s="113"/>
      <c r="AU39" s="162" t="s">
        <v>139</v>
      </c>
      <c r="AV39" s="182"/>
      <c r="AW39" s="130"/>
      <c r="AX39" s="130"/>
      <c r="AY39" s="130"/>
      <c r="AZ39" s="130"/>
      <c r="BA39" s="130"/>
      <c r="BB39" s="130"/>
      <c r="BC39" s="130"/>
      <c r="BD39" s="130"/>
      <c r="BE39" s="113"/>
      <c r="BF39" s="181"/>
    </row>
    <row r="40" spans="2:58" ht="25.5" customHeight="1">
      <c r="B40" s="62" t="s">
        <v>151</v>
      </c>
      <c r="C40" s="190" t="s">
        <v>150</v>
      </c>
      <c r="D40" s="127" t="s">
        <v>6</v>
      </c>
      <c r="E40" s="109"/>
      <c r="F40" s="109"/>
      <c r="G40" s="109"/>
      <c r="H40" s="109"/>
      <c r="I40" s="184"/>
      <c r="J40" s="109"/>
      <c r="K40" s="109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30"/>
      <c r="W40" s="130"/>
      <c r="X40" s="113">
        <v>6</v>
      </c>
      <c r="Y40" s="113">
        <v>6</v>
      </c>
      <c r="Z40" s="113">
        <v>6</v>
      </c>
      <c r="AA40" s="113">
        <v>6</v>
      </c>
      <c r="AB40" s="113">
        <v>6</v>
      </c>
      <c r="AC40" s="113">
        <v>6</v>
      </c>
      <c r="AD40" s="113">
        <v>4</v>
      </c>
      <c r="AE40" s="113">
        <v>6</v>
      </c>
      <c r="AF40" s="113">
        <v>6</v>
      </c>
      <c r="AG40" s="113">
        <v>6</v>
      </c>
      <c r="AH40" s="113">
        <v>6</v>
      </c>
      <c r="AI40" s="113">
        <v>6</v>
      </c>
      <c r="AJ40" s="113">
        <v>6</v>
      </c>
      <c r="AK40" s="113">
        <v>6</v>
      </c>
      <c r="AL40" s="113">
        <v>6</v>
      </c>
      <c r="AM40" s="113">
        <v>6</v>
      </c>
      <c r="AN40" s="113">
        <v>6</v>
      </c>
      <c r="AO40" s="113">
        <v>4</v>
      </c>
      <c r="AP40" s="113">
        <v>6</v>
      </c>
      <c r="AQ40" s="113">
        <v>6</v>
      </c>
      <c r="AR40" s="113"/>
      <c r="AS40" s="113"/>
      <c r="AT40" s="113"/>
      <c r="AU40" s="113"/>
      <c r="AV40" s="182"/>
      <c r="AW40" s="130"/>
      <c r="AX40" s="130">
        <f>SUM(X40:AW40)</f>
        <v>116</v>
      </c>
      <c r="AY40" s="130"/>
      <c r="AZ40" s="130"/>
      <c r="BA40" s="130"/>
      <c r="BB40" s="130"/>
      <c r="BC40" s="130"/>
      <c r="BD40" s="130"/>
      <c r="BE40" s="113">
        <f>SUM(AX40)</f>
        <v>116</v>
      </c>
      <c r="BF40" s="181"/>
    </row>
    <row r="41" spans="2:58" ht="28.5" customHeight="1">
      <c r="B41" s="189"/>
      <c r="C41" s="188"/>
      <c r="D41" s="127" t="s">
        <v>7</v>
      </c>
      <c r="E41" s="109"/>
      <c r="F41" s="109"/>
      <c r="G41" s="109"/>
      <c r="H41" s="109"/>
      <c r="I41" s="184"/>
      <c r="J41" s="109"/>
      <c r="K41" s="109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30"/>
      <c r="W41" s="130"/>
      <c r="X41" s="183">
        <v>3</v>
      </c>
      <c r="Y41" s="183">
        <v>3</v>
      </c>
      <c r="Z41" s="183">
        <v>3</v>
      </c>
      <c r="AA41" s="183">
        <v>3</v>
      </c>
      <c r="AB41" s="183">
        <v>3</v>
      </c>
      <c r="AC41" s="183">
        <v>3</v>
      </c>
      <c r="AD41" s="183">
        <v>3</v>
      </c>
      <c r="AE41" s="183">
        <v>3</v>
      </c>
      <c r="AF41" s="183">
        <v>3</v>
      </c>
      <c r="AG41" s="183">
        <v>3</v>
      </c>
      <c r="AH41" s="183">
        <v>3</v>
      </c>
      <c r="AI41" s="183">
        <v>3</v>
      </c>
      <c r="AJ41" s="183">
        <v>3</v>
      </c>
      <c r="AK41" s="183">
        <v>3</v>
      </c>
      <c r="AL41" s="183">
        <v>3</v>
      </c>
      <c r="AM41" s="183">
        <v>3</v>
      </c>
      <c r="AN41" s="183">
        <v>3</v>
      </c>
      <c r="AO41" s="183">
        <v>3</v>
      </c>
      <c r="AP41" s="183">
        <v>3</v>
      </c>
      <c r="AQ41" s="183">
        <v>3</v>
      </c>
      <c r="AR41" s="113"/>
      <c r="AS41" s="113"/>
      <c r="AT41" s="113"/>
      <c r="AU41" s="113"/>
      <c r="AV41" s="182"/>
      <c r="AW41" s="130"/>
      <c r="AX41" s="130"/>
      <c r="AY41" s="130"/>
      <c r="AZ41" s="130"/>
      <c r="BA41" s="130"/>
      <c r="BB41" s="130"/>
      <c r="BC41" s="130"/>
      <c r="BD41" s="130"/>
      <c r="BE41" s="113"/>
      <c r="BF41" s="181">
        <v>58</v>
      </c>
    </row>
    <row r="42" spans="2:58" ht="34.5" customHeight="1">
      <c r="B42" s="62" t="s">
        <v>149</v>
      </c>
      <c r="C42" s="190" t="s">
        <v>148</v>
      </c>
      <c r="D42" s="127" t="s">
        <v>6</v>
      </c>
      <c r="E42" s="109"/>
      <c r="F42" s="109"/>
      <c r="G42" s="109"/>
      <c r="H42" s="109"/>
      <c r="I42" s="184"/>
      <c r="J42" s="109"/>
      <c r="K42" s="109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30"/>
      <c r="W42" s="130"/>
      <c r="X42" s="113">
        <v>4</v>
      </c>
      <c r="Y42" s="113">
        <v>4</v>
      </c>
      <c r="Z42" s="113">
        <v>6</v>
      </c>
      <c r="AA42" s="113">
        <v>2</v>
      </c>
      <c r="AB42" s="113">
        <v>4</v>
      </c>
      <c r="AC42" s="113">
        <v>4</v>
      </c>
      <c r="AD42" s="113">
        <v>4</v>
      </c>
      <c r="AE42" s="113">
        <v>6</v>
      </c>
      <c r="AF42" s="113">
        <v>6</v>
      </c>
      <c r="AG42" s="113">
        <v>4</v>
      </c>
      <c r="AH42" s="113">
        <v>6</v>
      </c>
      <c r="AI42" s="113">
        <v>6</v>
      </c>
      <c r="AJ42" s="113">
        <v>6</v>
      </c>
      <c r="AK42" s="113">
        <v>6</v>
      </c>
      <c r="AL42" s="113">
        <v>6</v>
      </c>
      <c r="AM42" s="113">
        <v>4</v>
      </c>
      <c r="AN42" s="113">
        <v>6</v>
      </c>
      <c r="AO42" s="113">
        <v>6</v>
      </c>
      <c r="AP42" s="113">
        <v>6</v>
      </c>
      <c r="AQ42" s="113">
        <v>4</v>
      </c>
      <c r="AR42" s="113"/>
      <c r="AS42" s="113"/>
      <c r="AT42" s="113"/>
      <c r="AU42" s="113"/>
      <c r="AV42" s="182"/>
      <c r="AW42" s="130"/>
      <c r="AX42" s="130">
        <f>SUM(X42:AW42)</f>
        <v>100</v>
      </c>
      <c r="AY42" s="130"/>
      <c r="AZ42" s="130"/>
      <c r="BA42" s="130"/>
      <c r="BB42" s="130"/>
      <c r="BC42" s="130"/>
      <c r="BD42" s="130"/>
      <c r="BE42" s="113">
        <f>SUM(AX42)</f>
        <v>100</v>
      </c>
      <c r="BF42" s="181"/>
    </row>
    <row r="43" spans="2:58" ht="15.75">
      <c r="B43" s="189"/>
      <c r="C43" s="188"/>
      <c r="D43" s="127" t="s">
        <v>7</v>
      </c>
      <c r="E43" s="109"/>
      <c r="F43" s="109"/>
      <c r="G43" s="109"/>
      <c r="H43" s="109"/>
      <c r="I43" s="184"/>
      <c r="J43" s="109"/>
      <c r="K43" s="109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30"/>
      <c r="W43" s="130"/>
      <c r="X43" s="183">
        <v>1</v>
      </c>
      <c r="Y43" s="183">
        <v>3</v>
      </c>
      <c r="Z43" s="183">
        <v>1</v>
      </c>
      <c r="AA43" s="183">
        <v>3</v>
      </c>
      <c r="AB43" s="183">
        <v>1</v>
      </c>
      <c r="AC43" s="183">
        <v>3</v>
      </c>
      <c r="AD43" s="183">
        <v>2</v>
      </c>
      <c r="AE43" s="183">
        <v>3</v>
      </c>
      <c r="AF43" s="183">
        <v>3</v>
      </c>
      <c r="AG43" s="183">
        <v>3</v>
      </c>
      <c r="AH43" s="183">
        <v>2</v>
      </c>
      <c r="AI43" s="183">
        <v>3</v>
      </c>
      <c r="AJ43" s="183">
        <v>2</v>
      </c>
      <c r="AK43" s="183">
        <v>3</v>
      </c>
      <c r="AL43" s="183">
        <v>2</v>
      </c>
      <c r="AM43" s="183">
        <v>3</v>
      </c>
      <c r="AN43" s="183">
        <v>3</v>
      </c>
      <c r="AO43" s="183">
        <v>4</v>
      </c>
      <c r="AP43" s="183">
        <v>2</v>
      </c>
      <c r="AQ43" s="183">
        <v>3</v>
      </c>
      <c r="AR43" s="113"/>
      <c r="AS43" s="113"/>
      <c r="AT43" s="113"/>
      <c r="AU43" s="113"/>
      <c r="AV43" s="182"/>
      <c r="AW43" s="130"/>
      <c r="AX43" s="130"/>
      <c r="AY43" s="130"/>
      <c r="AZ43" s="130"/>
      <c r="BA43" s="130"/>
      <c r="BB43" s="130"/>
      <c r="BC43" s="130"/>
      <c r="BD43" s="130"/>
      <c r="BE43" s="113"/>
      <c r="BF43" s="181">
        <v>50</v>
      </c>
    </row>
    <row r="44" spans="2:58" ht="16.5" customHeight="1">
      <c r="B44" s="187" t="s">
        <v>147</v>
      </c>
      <c r="C44" s="185" t="s">
        <v>146</v>
      </c>
      <c r="D44" s="127" t="s">
        <v>6</v>
      </c>
      <c r="E44" s="109"/>
      <c r="F44" s="109"/>
      <c r="G44" s="109"/>
      <c r="H44" s="109"/>
      <c r="I44" s="184"/>
      <c r="J44" s="109"/>
      <c r="K44" s="109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30"/>
      <c r="W44" s="130"/>
      <c r="X44" s="113">
        <v>6</v>
      </c>
      <c r="Y44" s="113">
        <v>4</v>
      </c>
      <c r="Z44" s="113">
        <v>6</v>
      </c>
      <c r="AA44" s="113">
        <v>4</v>
      </c>
      <c r="AB44" s="113">
        <v>6</v>
      </c>
      <c r="AC44" s="113">
        <v>4</v>
      </c>
      <c r="AD44" s="113">
        <v>4</v>
      </c>
      <c r="AE44" s="113">
        <v>4</v>
      </c>
      <c r="AF44" s="113">
        <v>4</v>
      </c>
      <c r="AG44" s="113">
        <v>4</v>
      </c>
      <c r="AH44" s="113">
        <v>6</v>
      </c>
      <c r="AI44" s="113">
        <v>4</v>
      </c>
      <c r="AJ44" s="113">
        <v>6</v>
      </c>
      <c r="AK44" s="113">
        <v>4</v>
      </c>
      <c r="AL44" s="113">
        <v>4</v>
      </c>
      <c r="AM44" s="113">
        <v>4</v>
      </c>
      <c r="AN44" s="113">
        <v>6</v>
      </c>
      <c r="AO44" s="113">
        <v>4</v>
      </c>
      <c r="AP44" s="113">
        <v>6</v>
      </c>
      <c r="AQ44" s="113">
        <v>4</v>
      </c>
      <c r="AR44" s="113"/>
      <c r="AS44" s="113"/>
      <c r="AT44" s="113"/>
      <c r="AU44" s="113"/>
      <c r="AV44" s="182"/>
      <c r="AW44" s="130"/>
      <c r="AX44" s="130">
        <f>SUM(X44:AU44)</f>
        <v>94</v>
      </c>
      <c r="AY44" s="130"/>
      <c r="AZ44" s="130"/>
      <c r="BA44" s="130"/>
      <c r="BB44" s="130"/>
      <c r="BC44" s="130"/>
      <c r="BD44" s="130"/>
      <c r="BE44" s="113">
        <v>94</v>
      </c>
      <c r="BF44" s="181"/>
    </row>
    <row r="45" spans="2:58" ht="15.75">
      <c r="B45" s="186"/>
      <c r="C45" s="185" t="s">
        <v>145</v>
      </c>
      <c r="D45" s="127" t="s">
        <v>7</v>
      </c>
      <c r="E45" s="109"/>
      <c r="F45" s="109"/>
      <c r="G45" s="109"/>
      <c r="H45" s="109"/>
      <c r="I45" s="184"/>
      <c r="J45" s="109"/>
      <c r="K45" s="109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30"/>
      <c r="W45" s="130"/>
      <c r="X45" s="183">
        <v>3</v>
      </c>
      <c r="Y45" s="183">
        <v>2</v>
      </c>
      <c r="Z45" s="183">
        <v>3</v>
      </c>
      <c r="AA45" s="183">
        <v>2</v>
      </c>
      <c r="AB45" s="183">
        <v>3</v>
      </c>
      <c r="AC45" s="183">
        <v>2</v>
      </c>
      <c r="AD45" s="183">
        <v>3</v>
      </c>
      <c r="AE45" s="183">
        <v>2</v>
      </c>
      <c r="AF45" s="183">
        <v>1</v>
      </c>
      <c r="AG45" s="183">
        <v>3</v>
      </c>
      <c r="AH45" s="183">
        <v>2</v>
      </c>
      <c r="AI45" s="183">
        <v>3</v>
      </c>
      <c r="AJ45" s="183">
        <v>2</v>
      </c>
      <c r="AK45" s="183">
        <v>3</v>
      </c>
      <c r="AL45" s="183">
        <v>2</v>
      </c>
      <c r="AM45" s="183">
        <v>2</v>
      </c>
      <c r="AN45" s="183">
        <v>3</v>
      </c>
      <c r="AO45" s="183">
        <v>2</v>
      </c>
      <c r="AP45" s="183">
        <v>3</v>
      </c>
      <c r="AQ45" s="183">
        <v>2</v>
      </c>
      <c r="AR45" s="113"/>
      <c r="AS45" s="113"/>
      <c r="AT45" s="113"/>
      <c r="AU45" s="113"/>
      <c r="AV45" s="182"/>
      <c r="AW45" s="130"/>
      <c r="AX45" s="130"/>
      <c r="AY45" s="130"/>
      <c r="AZ45" s="130"/>
      <c r="BA45" s="130"/>
      <c r="BB45" s="130"/>
      <c r="BC45" s="130"/>
      <c r="BD45" s="130"/>
      <c r="BE45" s="113"/>
      <c r="BF45" s="181">
        <v>47</v>
      </c>
    </row>
    <row r="46" spans="2:58" ht="15.75" customHeight="1">
      <c r="B46" s="180" t="s">
        <v>9</v>
      </c>
      <c r="C46" s="179"/>
      <c r="D46" s="178"/>
      <c r="E46" s="109">
        <f>E7+E9+E11+E13+E15+E17+E19+E21+E23+E25+E27+E29+E31+E33+E35+E40+E42+E44</f>
        <v>36</v>
      </c>
      <c r="F46" s="109">
        <f>F7+F9+F11+F13+F15+F17+F19+F21+F23+F25+F27+F29+F31+F33+F35+F40+F42+F44</f>
        <v>36</v>
      </c>
      <c r="G46" s="109">
        <f>G7+G9+G11+G13+G15+G17+G19+G21+G23+G25+G27+G29+G31+G33+G35+G40+G42+G44</f>
        <v>36</v>
      </c>
      <c r="H46" s="109">
        <f>H7+H9+H11+H13+H15+H17+H19+H21+H23+H25+H27+H29+H31+H33+H35+H40+H42+H44</f>
        <v>36</v>
      </c>
      <c r="I46" s="109">
        <f>I7+I9+I11+I13+I15+I17+I19+I21+I23+I25+I27+I29+I31+I33+I35+I40+I42+I44</f>
        <v>36</v>
      </c>
      <c r="J46" s="109">
        <f>J7+J9+J11+J13+J15+J17+J19+J21+J23+J25+J27+J29+J31+J33+J35+J40+J42+J44</f>
        <v>36</v>
      </c>
      <c r="K46" s="109">
        <f>K7+K9+K11+K13+K15+K17+K19+K21+K23+K25+K27+K29+K31+K33+K35+K40+K42+K44</f>
        <v>36</v>
      </c>
      <c r="L46" s="109">
        <f>L7+L9+L11+L13+L15+L17+L19+L21+L23+L25+L27+L29+L31+L33+L35+L40+L42+L44</f>
        <v>36</v>
      </c>
      <c r="M46" s="109">
        <f>M7+M9+M11+M13+M15+M17+M19+M21+M23+M25+M27+M29+M31+M33+M35+M40+M42+M44</f>
        <v>36</v>
      </c>
      <c r="N46" s="109">
        <f>N7+N9+N11+N13+N15+N17+N19+N21+N23+N25+N27+N29+N31+N33+N35+N40+N42+N44</f>
        <v>36</v>
      </c>
      <c r="O46" s="109">
        <f>O7+O9+O11+O13+O15+O17+O19+O21+O23+O25+O27+O29+O31+O33+O35+O40+O42+O44</f>
        <v>36</v>
      </c>
      <c r="P46" s="109">
        <f>P7+P9+P11+P13+P15+P17+P19+P21+P23+P25+P27+P29+P31+P33+P35+P40+P42+P44</f>
        <v>36</v>
      </c>
      <c r="Q46" s="109">
        <f>Q7+Q9+Q11+Q13+Q15+Q17+Q19+Q21+Q23+Q25+Q27+Q29+Q31+Q33+Q35+Q40+Q42+Q44</f>
        <v>36</v>
      </c>
      <c r="R46" s="109">
        <f>R7+R9+R11+R13+R15+R17+R19+R21+R23+R25+R27+R29+R31+R33+R35+R40+R42+R44</f>
        <v>36</v>
      </c>
      <c r="S46" s="109">
        <f>S7+S9+S11+S13+S15+S17+S19+S21+S23+S25+S27+S29+S31+S33+S35+S40+S42+S44</f>
        <v>36</v>
      </c>
      <c r="T46" s="109">
        <f>T7+T9+T11+T13+T15+T17+T19+T21+T23+T25+T27+T29+T31+T33+T35+T40+T42+T44</f>
        <v>36</v>
      </c>
      <c r="U46" s="109"/>
      <c r="V46" s="112"/>
      <c r="W46" s="130">
        <f>SUM(W7:W34)</f>
        <v>576</v>
      </c>
      <c r="X46" s="113">
        <f>X9+X11+X15+X13+X31+X33+X35+X40+X42+X44</f>
        <v>36</v>
      </c>
      <c r="Y46" s="113">
        <f>Y9+Y11+Y15+Y13+Y31+Y33+Y35+Y40+Y42+Y44</f>
        <v>36</v>
      </c>
      <c r="Z46" s="113">
        <f>Z9+Z11+Z15+Z13+Z31+Z33+Z35+Z40+Z42+Z44</f>
        <v>36</v>
      </c>
      <c r="AA46" s="113">
        <f>AA9+AA11+AA15+AA13+AA31+AA33+AA35+AA40+AA42+AA44</f>
        <v>36</v>
      </c>
      <c r="AB46" s="113">
        <f>AB9+AB11+AB15+AB13+AB31+AB33+AB35+AB40+AB42+AB44</f>
        <v>36</v>
      </c>
      <c r="AC46" s="113">
        <f>AC9+AC11+AC15+AC13+AC31+AC33+AC35+AC40+AC42+AC44</f>
        <v>36</v>
      </c>
      <c r="AD46" s="113">
        <f>AD9+AD11+AD15+AD13+AD31+AD33+AD35+AD40+AD42+AD44</f>
        <v>36</v>
      </c>
      <c r="AE46" s="113">
        <f>AE9+AE11+AE15+AE13+AE31+AE33+AE35+AE40+AE42+AE44</f>
        <v>36</v>
      </c>
      <c r="AF46" s="113">
        <f>AF9+AF11+AF15+AF13+AF31+AF33+AF35+AF40+AF42+AF44</f>
        <v>36</v>
      </c>
      <c r="AG46" s="113">
        <f>AG9+AG11+AG15+AG13+AG31+AG33+AG35+AG40+AG42+AG44</f>
        <v>36</v>
      </c>
      <c r="AH46" s="113">
        <f>AH9+AH11+AH15+AH13+AH31+AH33+AH35+AH40+AH42+AH44</f>
        <v>36</v>
      </c>
      <c r="AI46" s="113">
        <f>AI9+AI11+AI15+AI13+AI31+AI33+AI35+AI40+AI42+AI44</f>
        <v>36</v>
      </c>
      <c r="AJ46" s="113">
        <f>AJ9+AJ11+AJ15+AJ13+AJ31+AJ33+AJ35+AJ40+AJ42+AJ44</f>
        <v>36</v>
      </c>
      <c r="AK46" s="113">
        <f>AK9+AK11+AK15+AK13+AK31+AK33+AK35+AK40+AK42+AK44</f>
        <v>36</v>
      </c>
      <c r="AL46" s="113">
        <f>AL9+AL11+AL15+AL13+AL31+AL33+AL35+AL40+AL42+AL44</f>
        <v>36</v>
      </c>
      <c r="AM46" s="113">
        <f>AM9+AM11+AM15+AM13+AM31+AM33+AM35+AM40+AM42+AM44</f>
        <v>36</v>
      </c>
      <c r="AN46" s="113">
        <f>AN9+AN11+AN15+AN13+AN31+AN33+AN35+AN40+AN42+AN44</f>
        <v>36</v>
      </c>
      <c r="AO46" s="113">
        <f>AO9+AO11+AO15+AO13+AO31+AO33+AO35+AO40+AO42+AO44</f>
        <v>36</v>
      </c>
      <c r="AP46" s="113">
        <f>AP9+AP11+AP15+AP13+AP31+AP33+AP35+AP40+AP42+AP44</f>
        <v>36</v>
      </c>
      <c r="AQ46" s="113">
        <f>AQ9+AQ11+AQ15+AQ13+AQ31+AQ33+AQ35+AQ40+AQ42+AQ44</f>
        <v>36</v>
      </c>
      <c r="AR46" s="109"/>
      <c r="AS46" s="109"/>
      <c r="AT46" s="109"/>
      <c r="AU46" s="109"/>
      <c r="AV46" s="112"/>
      <c r="AW46" s="112"/>
      <c r="AX46" s="112">
        <f>SUM(AX7:AX44)</f>
        <v>720</v>
      </c>
      <c r="AY46" s="112"/>
      <c r="AZ46" s="112"/>
      <c r="BA46" s="112"/>
      <c r="BB46" s="112"/>
      <c r="BC46" s="112"/>
      <c r="BD46" s="112"/>
      <c r="BE46" s="109">
        <f>SUM(BE7:BE45)</f>
        <v>1296</v>
      </c>
      <c r="BF46" s="121">
        <f>SUM(BF7:BF45)</f>
        <v>656</v>
      </c>
    </row>
    <row r="47" spans="2:58" ht="15.75">
      <c r="B47" s="175" t="s">
        <v>144</v>
      </c>
      <c r="C47" s="174"/>
      <c r="D47" s="173"/>
      <c r="E47" s="171">
        <v>18</v>
      </c>
      <c r="F47" s="171">
        <v>18</v>
      </c>
      <c r="G47" s="171">
        <v>18</v>
      </c>
      <c r="H47" s="171">
        <v>18</v>
      </c>
      <c r="I47" s="171">
        <v>18</v>
      </c>
      <c r="J47" s="171">
        <v>18</v>
      </c>
      <c r="K47" s="171">
        <v>18</v>
      </c>
      <c r="L47" s="171">
        <v>18</v>
      </c>
      <c r="M47" s="171">
        <v>18</v>
      </c>
      <c r="N47" s="171">
        <v>18</v>
      </c>
      <c r="O47" s="171">
        <v>18</v>
      </c>
      <c r="P47" s="171">
        <v>18</v>
      </c>
      <c r="Q47" s="171">
        <v>18</v>
      </c>
      <c r="R47" s="171">
        <v>18</v>
      </c>
      <c r="S47" s="109">
        <v>18</v>
      </c>
      <c r="T47" s="109">
        <v>18</v>
      </c>
      <c r="U47" s="109"/>
      <c r="V47" s="112"/>
      <c r="W47" s="130"/>
      <c r="X47" s="177">
        <v>18</v>
      </c>
      <c r="Y47" s="177">
        <v>18</v>
      </c>
      <c r="Z47" s="177">
        <v>18</v>
      </c>
      <c r="AA47" s="177">
        <v>18</v>
      </c>
      <c r="AB47" s="177">
        <v>18</v>
      </c>
      <c r="AC47" s="177">
        <v>18</v>
      </c>
      <c r="AD47" s="177">
        <v>18</v>
      </c>
      <c r="AE47" s="177">
        <v>18</v>
      </c>
      <c r="AF47" s="177">
        <v>18</v>
      </c>
      <c r="AG47" s="177">
        <v>18</v>
      </c>
      <c r="AH47" s="177">
        <v>18</v>
      </c>
      <c r="AI47" s="177">
        <v>18</v>
      </c>
      <c r="AJ47" s="177">
        <v>18</v>
      </c>
      <c r="AK47" s="177">
        <v>18</v>
      </c>
      <c r="AL47" s="177">
        <v>18</v>
      </c>
      <c r="AM47" s="177">
        <v>18</v>
      </c>
      <c r="AN47" s="177">
        <v>18</v>
      </c>
      <c r="AO47" s="177">
        <v>18</v>
      </c>
      <c r="AP47" s="177">
        <v>18</v>
      </c>
      <c r="AQ47" s="177">
        <v>18</v>
      </c>
      <c r="AR47" s="176">
        <v>24</v>
      </c>
      <c r="AS47" s="176">
        <v>36</v>
      </c>
      <c r="AT47" s="176">
        <v>36</v>
      </c>
      <c r="AU47" s="176">
        <v>12</v>
      </c>
      <c r="AV47" s="163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</row>
    <row r="48" spans="2:58" ht="15.75">
      <c r="B48" s="175" t="s">
        <v>143</v>
      </c>
      <c r="C48" s="174"/>
      <c r="D48" s="173"/>
      <c r="E48" s="171">
        <v>54</v>
      </c>
      <c r="F48" s="171">
        <v>54</v>
      </c>
      <c r="G48" s="171">
        <v>54</v>
      </c>
      <c r="H48" s="171">
        <v>54</v>
      </c>
      <c r="I48" s="171">
        <v>54</v>
      </c>
      <c r="J48" s="171">
        <v>54</v>
      </c>
      <c r="K48" s="171">
        <v>54</v>
      </c>
      <c r="L48" s="171">
        <v>54</v>
      </c>
      <c r="M48" s="171">
        <v>54</v>
      </c>
      <c r="N48" s="171">
        <v>54</v>
      </c>
      <c r="O48" s="171">
        <v>54</v>
      </c>
      <c r="P48" s="171">
        <v>54</v>
      </c>
      <c r="Q48" s="171">
        <v>54</v>
      </c>
      <c r="R48" s="171">
        <v>54</v>
      </c>
      <c r="S48" s="109">
        <v>54</v>
      </c>
      <c r="T48" s="109">
        <v>54</v>
      </c>
      <c r="U48" s="106" t="s">
        <v>142</v>
      </c>
      <c r="V48" s="112"/>
      <c r="W48" s="130"/>
      <c r="X48" s="163">
        <v>54</v>
      </c>
      <c r="Y48" s="163">
        <v>54</v>
      </c>
      <c r="Z48" s="163">
        <v>54</v>
      </c>
      <c r="AA48" s="163">
        <v>54</v>
      </c>
      <c r="AB48" s="163">
        <v>54</v>
      </c>
      <c r="AC48" s="163">
        <v>54</v>
      </c>
      <c r="AD48" s="163">
        <v>54</v>
      </c>
      <c r="AE48" s="163">
        <v>54</v>
      </c>
      <c r="AF48" s="163">
        <v>54</v>
      </c>
      <c r="AG48" s="163">
        <v>54</v>
      </c>
      <c r="AH48" s="163">
        <v>54</v>
      </c>
      <c r="AI48" s="163">
        <v>54</v>
      </c>
      <c r="AJ48" s="163">
        <v>54</v>
      </c>
      <c r="AK48" s="163">
        <v>54</v>
      </c>
      <c r="AL48" s="163">
        <v>54</v>
      </c>
      <c r="AM48" s="163">
        <v>54</v>
      </c>
      <c r="AN48" s="163">
        <v>54</v>
      </c>
      <c r="AO48" s="163">
        <v>54</v>
      </c>
      <c r="AP48" s="163">
        <v>54</v>
      </c>
      <c r="AQ48" s="163">
        <v>54</v>
      </c>
      <c r="AR48" s="171"/>
      <c r="AS48" s="171"/>
      <c r="AT48" s="171"/>
      <c r="AU48" s="172" t="s">
        <v>141</v>
      </c>
      <c r="AV48" s="163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</row>
    <row r="49" spans="2:58" ht="26.25">
      <c r="B49" s="170"/>
      <c r="C49" s="169"/>
      <c r="D49" s="165"/>
      <c r="E49" s="165"/>
      <c r="F49" s="165"/>
      <c r="G49" s="165"/>
      <c r="H49" s="165"/>
      <c r="I49" s="168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7" t="s">
        <v>140</v>
      </c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</row>
    <row r="50" spans="2:58" ht="15.75">
      <c r="E50" s="163"/>
      <c r="F50" s="161"/>
      <c r="G50" s="161"/>
      <c r="H50" s="161"/>
      <c r="I50" s="166"/>
      <c r="J50" s="161"/>
      <c r="K50" s="161"/>
      <c r="L50" s="161"/>
      <c r="M50" s="106"/>
      <c r="N50" s="161" t="s">
        <v>16</v>
      </c>
      <c r="O50" s="161"/>
      <c r="P50" s="161"/>
      <c r="Q50" s="161"/>
      <c r="R50" s="161"/>
      <c r="S50" s="161"/>
      <c r="T50" s="105"/>
      <c r="U50" s="161" t="s">
        <v>17</v>
      </c>
      <c r="V50" s="161"/>
      <c r="W50" s="161"/>
      <c r="X50" s="165"/>
      <c r="Y50" s="161"/>
      <c r="Z50" s="161"/>
      <c r="AA50" s="164"/>
      <c r="AB50" s="161" t="s">
        <v>18</v>
      </c>
      <c r="AC50" s="161"/>
      <c r="AD50" s="161"/>
      <c r="AE50" s="161"/>
      <c r="AF50" s="161"/>
      <c r="AG50" s="161"/>
      <c r="AH50" s="161"/>
      <c r="AI50" s="163"/>
      <c r="AJ50" s="161"/>
      <c r="AK50" s="161"/>
      <c r="AL50" s="161"/>
      <c r="AM50" s="161"/>
      <c r="AN50" s="161"/>
      <c r="AO50" s="161"/>
      <c r="AP50" s="163"/>
      <c r="AQ50" s="161"/>
      <c r="AR50" s="161"/>
      <c r="AS50" s="161"/>
      <c r="AT50" s="161"/>
      <c r="AU50" s="161"/>
      <c r="AV50" s="162" t="s">
        <v>139</v>
      </c>
      <c r="AW50" s="161"/>
      <c r="AX50" s="161" t="s">
        <v>19</v>
      </c>
      <c r="AY50" s="161"/>
      <c r="AZ50" s="161"/>
      <c r="BA50" s="161"/>
      <c r="BB50" s="161"/>
      <c r="BC50" s="161"/>
      <c r="BD50" s="161"/>
      <c r="BE50" s="161"/>
      <c r="BF50" s="161"/>
    </row>
  </sheetData>
  <mergeCells count="22">
    <mergeCell ref="AR33:AR36"/>
    <mergeCell ref="B46:D46"/>
    <mergeCell ref="B31:B32"/>
    <mergeCell ref="B47:D47"/>
    <mergeCell ref="B48:D48"/>
    <mergeCell ref="B7:B8"/>
    <mergeCell ref="C33:C34"/>
    <mergeCell ref="C35:C36"/>
    <mergeCell ref="C40:C41"/>
    <mergeCell ref="C42:C43"/>
    <mergeCell ref="C27:C28"/>
    <mergeCell ref="C15:C16"/>
    <mergeCell ref="C7:C8"/>
    <mergeCell ref="B1:C1"/>
    <mergeCell ref="B2:B6"/>
    <mergeCell ref="C2:C6"/>
    <mergeCell ref="D2:D6"/>
    <mergeCell ref="BF2:BF6"/>
    <mergeCell ref="E3:BD3"/>
    <mergeCell ref="E5:BD5"/>
    <mergeCell ref="BA2:BD2"/>
    <mergeCell ref="BE2:BE6"/>
  </mergeCells>
  <pageMargins left="0.31496062992125984" right="0.31496062992125984" top="0.35433070866141736" bottom="0.35433070866141736" header="0" footer="0"/>
  <pageSetup paperSize="9" scale="5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C49"/>
  <sheetViews>
    <sheetView zoomScale="80" zoomScaleNormal="80" workbookViewId="0">
      <selection activeCell="AD33" sqref="AD33"/>
    </sheetView>
  </sheetViews>
  <sheetFormatPr defaultRowHeight="12.75"/>
  <cols>
    <col min="1" max="1" width="4.140625" style="10" customWidth="1"/>
    <col min="2" max="2" width="8.85546875" style="94" customWidth="1"/>
    <col min="3" max="3" width="27.7109375" style="93" customWidth="1"/>
    <col min="4" max="4" width="9.140625" style="10"/>
    <col min="5" max="20" width="3.85546875" style="10" customWidth="1"/>
    <col min="21" max="21" width="4.5703125" style="10" customWidth="1"/>
    <col min="22" max="22" width="5.140625" style="10" customWidth="1"/>
    <col min="23" max="23" width="5" style="10" customWidth="1"/>
    <col min="24" max="24" width="4.140625" style="92" customWidth="1"/>
    <col min="25" max="32" width="3.85546875" style="10" customWidth="1"/>
    <col min="33" max="33" width="3.5703125" style="10" customWidth="1"/>
    <col min="34" max="47" width="3.85546875" style="10" customWidth="1"/>
    <col min="48" max="48" width="4.5703125" style="10" customWidth="1"/>
    <col min="49" max="49" width="3.85546875" style="10" customWidth="1"/>
    <col min="50" max="50" width="5.5703125" style="10" customWidth="1"/>
    <col min="51" max="56" width="3.85546875" style="10" customWidth="1"/>
    <col min="57" max="57" width="6.85546875" style="10" customWidth="1"/>
    <col min="58" max="58" width="5.5703125" style="10" customWidth="1"/>
    <col min="59" max="256" width="9.140625" style="10"/>
    <col min="257" max="257" width="5.85546875" style="10" customWidth="1"/>
    <col min="258" max="258" width="9.140625" style="10"/>
    <col min="259" max="259" width="27.7109375" style="10" customWidth="1"/>
    <col min="260" max="260" width="9.140625" style="10"/>
    <col min="261" max="277" width="3.85546875" style="10" customWidth="1"/>
    <col min="278" max="278" width="5.140625" style="10" customWidth="1"/>
    <col min="279" max="279" width="5" style="10" customWidth="1"/>
    <col min="280" max="280" width="4.5703125" style="10" customWidth="1"/>
    <col min="281" max="288" width="3.85546875" style="10" customWidth="1"/>
    <col min="289" max="289" width="3.5703125" style="10" customWidth="1"/>
    <col min="290" max="303" width="3.85546875" style="10" customWidth="1"/>
    <col min="304" max="304" width="5.42578125" style="10" customWidth="1"/>
    <col min="305" max="305" width="3.85546875" style="10" customWidth="1"/>
    <col min="306" max="306" width="4.7109375" style="10" customWidth="1"/>
    <col min="307" max="312" width="3.85546875" style="10" customWidth="1"/>
    <col min="313" max="313" width="8.85546875" style="10" customWidth="1"/>
    <col min="314" max="314" width="7.85546875" style="10" customWidth="1"/>
    <col min="315" max="512" width="9.140625" style="10"/>
    <col min="513" max="513" width="5.85546875" style="10" customWidth="1"/>
    <col min="514" max="514" width="9.140625" style="10"/>
    <col min="515" max="515" width="27.7109375" style="10" customWidth="1"/>
    <col min="516" max="516" width="9.140625" style="10"/>
    <col min="517" max="533" width="3.85546875" style="10" customWidth="1"/>
    <col min="534" max="534" width="5.140625" style="10" customWidth="1"/>
    <col min="535" max="535" width="5" style="10" customWidth="1"/>
    <col min="536" max="536" width="4.5703125" style="10" customWidth="1"/>
    <col min="537" max="544" width="3.85546875" style="10" customWidth="1"/>
    <col min="545" max="545" width="3.5703125" style="10" customWidth="1"/>
    <col min="546" max="559" width="3.85546875" style="10" customWidth="1"/>
    <col min="560" max="560" width="5.42578125" style="10" customWidth="1"/>
    <col min="561" max="561" width="3.85546875" style="10" customWidth="1"/>
    <col min="562" max="562" width="4.7109375" style="10" customWidth="1"/>
    <col min="563" max="568" width="3.85546875" style="10" customWidth="1"/>
    <col min="569" max="569" width="8.85546875" style="10" customWidth="1"/>
    <col min="570" max="570" width="7.85546875" style="10" customWidth="1"/>
    <col min="571" max="768" width="9.140625" style="10"/>
    <col min="769" max="769" width="5.85546875" style="10" customWidth="1"/>
    <col min="770" max="770" width="9.140625" style="10"/>
    <col min="771" max="771" width="27.7109375" style="10" customWidth="1"/>
    <col min="772" max="772" width="9.140625" style="10"/>
    <col min="773" max="789" width="3.85546875" style="10" customWidth="1"/>
    <col min="790" max="790" width="5.140625" style="10" customWidth="1"/>
    <col min="791" max="791" width="5" style="10" customWidth="1"/>
    <col min="792" max="792" width="4.5703125" style="10" customWidth="1"/>
    <col min="793" max="800" width="3.85546875" style="10" customWidth="1"/>
    <col min="801" max="801" width="3.5703125" style="10" customWidth="1"/>
    <col min="802" max="815" width="3.85546875" style="10" customWidth="1"/>
    <col min="816" max="816" width="5.42578125" style="10" customWidth="1"/>
    <col min="817" max="817" width="3.85546875" style="10" customWidth="1"/>
    <col min="818" max="818" width="4.7109375" style="10" customWidth="1"/>
    <col min="819" max="824" width="3.85546875" style="10" customWidth="1"/>
    <col min="825" max="825" width="8.85546875" style="10" customWidth="1"/>
    <col min="826" max="826" width="7.85546875" style="10" customWidth="1"/>
    <col min="827" max="1024" width="9.140625" style="10"/>
    <col min="1025" max="1025" width="5.85546875" style="10" customWidth="1"/>
    <col min="1026" max="1026" width="9.140625" style="10"/>
    <col min="1027" max="1027" width="27.7109375" style="10" customWidth="1"/>
    <col min="1028" max="1028" width="9.140625" style="10"/>
    <col min="1029" max="1045" width="3.85546875" style="10" customWidth="1"/>
    <col min="1046" max="1046" width="5.140625" style="10" customWidth="1"/>
    <col min="1047" max="1047" width="5" style="10" customWidth="1"/>
    <col min="1048" max="1048" width="4.5703125" style="10" customWidth="1"/>
    <col min="1049" max="1056" width="3.85546875" style="10" customWidth="1"/>
    <col min="1057" max="1057" width="3.5703125" style="10" customWidth="1"/>
    <col min="1058" max="1071" width="3.85546875" style="10" customWidth="1"/>
    <col min="1072" max="1072" width="5.42578125" style="10" customWidth="1"/>
    <col min="1073" max="1073" width="3.85546875" style="10" customWidth="1"/>
    <col min="1074" max="1074" width="4.7109375" style="10" customWidth="1"/>
    <col min="1075" max="1080" width="3.85546875" style="10" customWidth="1"/>
    <col min="1081" max="1081" width="8.85546875" style="10" customWidth="1"/>
    <col min="1082" max="1082" width="7.85546875" style="10" customWidth="1"/>
    <col min="1083" max="1280" width="9.140625" style="10"/>
    <col min="1281" max="1281" width="5.85546875" style="10" customWidth="1"/>
    <col min="1282" max="1282" width="9.140625" style="10"/>
    <col min="1283" max="1283" width="27.7109375" style="10" customWidth="1"/>
    <col min="1284" max="1284" width="9.140625" style="10"/>
    <col min="1285" max="1301" width="3.85546875" style="10" customWidth="1"/>
    <col min="1302" max="1302" width="5.140625" style="10" customWidth="1"/>
    <col min="1303" max="1303" width="5" style="10" customWidth="1"/>
    <col min="1304" max="1304" width="4.5703125" style="10" customWidth="1"/>
    <col min="1305" max="1312" width="3.85546875" style="10" customWidth="1"/>
    <col min="1313" max="1313" width="3.5703125" style="10" customWidth="1"/>
    <col min="1314" max="1327" width="3.85546875" style="10" customWidth="1"/>
    <col min="1328" max="1328" width="5.42578125" style="10" customWidth="1"/>
    <col min="1329" max="1329" width="3.85546875" style="10" customWidth="1"/>
    <col min="1330" max="1330" width="4.7109375" style="10" customWidth="1"/>
    <col min="1331" max="1336" width="3.85546875" style="10" customWidth="1"/>
    <col min="1337" max="1337" width="8.85546875" style="10" customWidth="1"/>
    <col min="1338" max="1338" width="7.85546875" style="10" customWidth="1"/>
    <col min="1339" max="1536" width="9.140625" style="10"/>
    <col min="1537" max="1537" width="5.85546875" style="10" customWidth="1"/>
    <col min="1538" max="1538" width="9.140625" style="10"/>
    <col min="1539" max="1539" width="27.7109375" style="10" customWidth="1"/>
    <col min="1540" max="1540" width="9.140625" style="10"/>
    <col min="1541" max="1557" width="3.85546875" style="10" customWidth="1"/>
    <col min="1558" max="1558" width="5.140625" style="10" customWidth="1"/>
    <col min="1559" max="1559" width="5" style="10" customWidth="1"/>
    <col min="1560" max="1560" width="4.5703125" style="10" customWidth="1"/>
    <col min="1561" max="1568" width="3.85546875" style="10" customWidth="1"/>
    <col min="1569" max="1569" width="3.5703125" style="10" customWidth="1"/>
    <col min="1570" max="1583" width="3.85546875" style="10" customWidth="1"/>
    <col min="1584" max="1584" width="5.42578125" style="10" customWidth="1"/>
    <col min="1585" max="1585" width="3.85546875" style="10" customWidth="1"/>
    <col min="1586" max="1586" width="4.7109375" style="10" customWidth="1"/>
    <col min="1587" max="1592" width="3.85546875" style="10" customWidth="1"/>
    <col min="1593" max="1593" width="8.85546875" style="10" customWidth="1"/>
    <col min="1594" max="1594" width="7.85546875" style="10" customWidth="1"/>
    <col min="1595" max="1792" width="9.140625" style="10"/>
    <col min="1793" max="1793" width="5.85546875" style="10" customWidth="1"/>
    <col min="1794" max="1794" width="9.140625" style="10"/>
    <col min="1795" max="1795" width="27.7109375" style="10" customWidth="1"/>
    <col min="1796" max="1796" width="9.140625" style="10"/>
    <col min="1797" max="1813" width="3.85546875" style="10" customWidth="1"/>
    <col min="1814" max="1814" width="5.140625" style="10" customWidth="1"/>
    <col min="1815" max="1815" width="5" style="10" customWidth="1"/>
    <col min="1816" max="1816" width="4.5703125" style="10" customWidth="1"/>
    <col min="1817" max="1824" width="3.85546875" style="10" customWidth="1"/>
    <col min="1825" max="1825" width="3.5703125" style="10" customWidth="1"/>
    <col min="1826" max="1839" width="3.85546875" style="10" customWidth="1"/>
    <col min="1840" max="1840" width="5.42578125" style="10" customWidth="1"/>
    <col min="1841" max="1841" width="3.85546875" style="10" customWidth="1"/>
    <col min="1842" max="1842" width="4.7109375" style="10" customWidth="1"/>
    <col min="1843" max="1848" width="3.85546875" style="10" customWidth="1"/>
    <col min="1849" max="1849" width="8.85546875" style="10" customWidth="1"/>
    <col min="1850" max="1850" width="7.85546875" style="10" customWidth="1"/>
    <col min="1851" max="2048" width="9.140625" style="10"/>
    <col min="2049" max="2049" width="5.85546875" style="10" customWidth="1"/>
    <col min="2050" max="2050" width="9.140625" style="10"/>
    <col min="2051" max="2051" width="27.7109375" style="10" customWidth="1"/>
    <col min="2052" max="2052" width="9.140625" style="10"/>
    <col min="2053" max="2069" width="3.85546875" style="10" customWidth="1"/>
    <col min="2070" max="2070" width="5.140625" style="10" customWidth="1"/>
    <col min="2071" max="2071" width="5" style="10" customWidth="1"/>
    <col min="2072" max="2072" width="4.5703125" style="10" customWidth="1"/>
    <col min="2073" max="2080" width="3.85546875" style="10" customWidth="1"/>
    <col min="2081" max="2081" width="3.5703125" style="10" customWidth="1"/>
    <col min="2082" max="2095" width="3.85546875" style="10" customWidth="1"/>
    <col min="2096" max="2096" width="5.42578125" style="10" customWidth="1"/>
    <col min="2097" max="2097" width="3.85546875" style="10" customWidth="1"/>
    <col min="2098" max="2098" width="4.7109375" style="10" customWidth="1"/>
    <col min="2099" max="2104" width="3.85546875" style="10" customWidth="1"/>
    <col min="2105" max="2105" width="8.85546875" style="10" customWidth="1"/>
    <col min="2106" max="2106" width="7.85546875" style="10" customWidth="1"/>
    <col min="2107" max="2304" width="9.140625" style="10"/>
    <col min="2305" max="2305" width="5.85546875" style="10" customWidth="1"/>
    <col min="2306" max="2306" width="9.140625" style="10"/>
    <col min="2307" max="2307" width="27.7109375" style="10" customWidth="1"/>
    <col min="2308" max="2308" width="9.140625" style="10"/>
    <col min="2309" max="2325" width="3.85546875" style="10" customWidth="1"/>
    <col min="2326" max="2326" width="5.140625" style="10" customWidth="1"/>
    <col min="2327" max="2327" width="5" style="10" customWidth="1"/>
    <col min="2328" max="2328" width="4.5703125" style="10" customWidth="1"/>
    <col min="2329" max="2336" width="3.85546875" style="10" customWidth="1"/>
    <col min="2337" max="2337" width="3.5703125" style="10" customWidth="1"/>
    <col min="2338" max="2351" width="3.85546875" style="10" customWidth="1"/>
    <col min="2352" max="2352" width="5.42578125" style="10" customWidth="1"/>
    <col min="2353" max="2353" width="3.85546875" style="10" customWidth="1"/>
    <col min="2354" max="2354" width="4.7109375" style="10" customWidth="1"/>
    <col min="2355" max="2360" width="3.85546875" style="10" customWidth="1"/>
    <col min="2361" max="2361" width="8.85546875" style="10" customWidth="1"/>
    <col min="2362" max="2362" width="7.85546875" style="10" customWidth="1"/>
    <col min="2363" max="2560" width="9.140625" style="10"/>
    <col min="2561" max="2561" width="5.85546875" style="10" customWidth="1"/>
    <col min="2562" max="2562" width="9.140625" style="10"/>
    <col min="2563" max="2563" width="27.7109375" style="10" customWidth="1"/>
    <col min="2564" max="2564" width="9.140625" style="10"/>
    <col min="2565" max="2581" width="3.85546875" style="10" customWidth="1"/>
    <col min="2582" max="2582" width="5.140625" style="10" customWidth="1"/>
    <col min="2583" max="2583" width="5" style="10" customWidth="1"/>
    <col min="2584" max="2584" width="4.5703125" style="10" customWidth="1"/>
    <col min="2585" max="2592" width="3.85546875" style="10" customWidth="1"/>
    <col min="2593" max="2593" width="3.5703125" style="10" customWidth="1"/>
    <col min="2594" max="2607" width="3.85546875" style="10" customWidth="1"/>
    <col min="2608" max="2608" width="5.42578125" style="10" customWidth="1"/>
    <col min="2609" max="2609" width="3.85546875" style="10" customWidth="1"/>
    <col min="2610" max="2610" width="4.7109375" style="10" customWidth="1"/>
    <col min="2611" max="2616" width="3.85546875" style="10" customWidth="1"/>
    <col min="2617" max="2617" width="8.85546875" style="10" customWidth="1"/>
    <col min="2618" max="2618" width="7.85546875" style="10" customWidth="1"/>
    <col min="2619" max="2816" width="9.140625" style="10"/>
    <col min="2817" max="2817" width="5.85546875" style="10" customWidth="1"/>
    <col min="2818" max="2818" width="9.140625" style="10"/>
    <col min="2819" max="2819" width="27.7109375" style="10" customWidth="1"/>
    <col min="2820" max="2820" width="9.140625" style="10"/>
    <col min="2821" max="2837" width="3.85546875" style="10" customWidth="1"/>
    <col min="2838" max="2838" width="5.140625" style="10" customWidth="1"/>
    <col min="2839" max="2839" width="5" style="10" customWidth="1"/>
    <col min="2840" max="2840" width="4.5703125" style="10" customWidth="1"/>
    <col min="2841" max="2848" width="3.85546875" style="10" customWidth="1"/>
    <col min="2849" max="2849" width="3.5703125" style="10" customWidth="1"/>
    <col min="2850" max="2863" width="3.85546875" style="10" customWidth="1"/>
    <col min="2864" max="2864" width="5.42578125" style="10" customWidth="1"/>
    <col min="2865" max="2865" width="3.85546875" style="10" customWidth="1"/>
    <col min="2866" max="2866" width="4.7109375" style="10" customWidth="1"/>
    <col min="2867" max="2872" width="3.85546875" style="10" customWidth="1"/>
    <col min="2873" max="2873" width="8.85546875" style="10" customWidth="1"/>
    <col min="2874" max="2874" width="7.85546875" style="10" customWidth="1"/>
    <col min="2875" max="3072" width="9.140625" style="10"/>
    <col min="3073" max="3073" width="5.85546875" style="10" customWidth="1"/>
    <col min="3074" max="3074" width="9.140625" style="10"/>
    <col min="3075" max="3075" width="27.7109375" style="10" customWidth="1"/>
    <col min="3076" max="3076" width="9.140625" style="10"/>
    <col min="3077" max="3093" width="3.85546875" style="10" customWidth="1"/>
    <col min="3094" max="3094" width="5.140625" style="10" customWidth="1"/>
    <col min="3095" max="3095" width="5" style="10" customWidth="1"/>
    <col min="3096" max="3096" width="4.5703125" style="10" customWidth="1"/>
    <col min="3097" max="3104" width="3.85546875" style="10" customWidth="1"/>
    <col min="3105" max="3105" width="3.5703125" style="10" customWidth="1"/>
    <col min="3106" max="3119" width="3.85546875" style="10" customWidth="1"/>
    <col min="3120" max="3120" width="5.42578125" style="10" customWidth="1"/>
    <col min="3121" max="3121" width="3.85546875" style="10" customWidth="1"/>
    <col min="3122" max="3122" width="4.7109375" style="10" customWidth="1"/>
    <col min="3123" max="3128" width="3.85546875" style="10" customWidth="1"/>
    <col min="3129" max="3129" width="8.85546875" style="10" customWidth="1"/>
    <col min="3130" max="3130" width="7.85546875" style="10" customWidth="1"/>
    <col min="3131" max="3328" width="9.140625" style="10"/>
    <col min="3329" max="3329" width="5.85546875" style="10" customWidth="1"/>
    <col min="3330" max="3330" width="9.140625" style="10"/>
    <col min="3331" max="3331" width="27.7109375" style="10" customWidth="1"/>
    <col min="3332" max="3332" width="9.140625" style="10"/>
    <col min="3333" max="3349" width="3.85546875" style="10" customWidth="1"/>
    <col min="3350" max="3350" width="5.140625" style="10" customWidth="1"/>
    <col min="3351" max="3351" width="5" style="10" customWidth="1"/>
    <col min="3352" max="3352" width="4.5703125" style="10" customWidth="1"/>
    <col min="3353" max="3360" width="3.85546875" style="10" customWidth="1"/>
    <col min="3361" max="3361" width="3.5703125" style="10" customWidth="1"/>
    <col min="3362" max="3375" width="3.85546875" style="10" customWidth="1"/>
    <col min="3376" max="3376" width="5.42578125" style="10" customWidth="1"/>
    <col min="3377" max="3377" width="3.85546875" style="10" customWidth="1"/>
    <col min="3378" max="3378" width="4.7109375" style="10" customWidth="1"/>
    <col min="3379" max="3384" width="3.85546875" style="10" customWidth="1"/>
    <col min="3385" max="3385" width="8.85546875" style="10" customWidth="1"/>
    <col min="3386" max="3386" width="7.85546875" style="10" customWidth="1"/>
    <col min="3387" max="3584" width="9.140625" style="10"/>
    <col min="3585" max="3585" width="5.85546875" style="10" customWidth="1"/>
    <col min="3586" max="3586" width="9.140625" style="10"/>
    <col min="3587" max="3587" width="27.7109375" style="10" customWidth="1"/>
    <col min="3588" max="3588" width="9.140625" style="10"/>
    <col min="3589" max="3605" width="3.85546875" style="10" customWidth="1"/>
    <col min="3606" max="3606" width="5.140625" style="10" customWidth="1"/>
    <col min="3607" max="3607" width="5" style="10" customWidth="1"/>
    <col min="3608" max="3608" width="4.5703125" style="10" customWidth="1"/>
    <col min="3609" max="3616" width="3.85546875" style="10" customWidth="1"/>
    <col min="3617" max="3617" width="3.5703125" style="10" customWidth="1"/>
    <col min="3618" max="3631" width="3.85546875" style="10" customWidth="1"/>
    <col min="3632" max="3632" width="5.42578125" style="10" customWidth="1"/>
    <col min="3633" max="3633" width="3.85546875" style="10" customWidth="1"/>
    <col min="3634" max="3634" width="4.7109375" style="10" customWidth="1"/>
    <col min="3635" max="3640" width="3.85546875" style="10" customWidth="1"/>
    <col min="3641" max="3641" width="8.85546875" style="10" customWidth="1"/>
    <col min="3642" max="3642" width="7.85546875" style="10" customWidth="1"/>
    <col min="3643" max="3840" width="9.140625" style="10"/>
    <col min="3841" max="3841" width="5.85546875" style="10" customWidth="1"/>
    <col min="3842" max="3842" width="9.140625" style="10"/>
    <col min="3843" max="3843" width="27.7109375" style="10" customWidth="1"/>
    <col min="3844" max="3844" width="9.140625" style="10"/>
    <col min="3845" max="3861" width="3.85546875" style="10" customWidth="1"/>
    <col min="3862" max="3862" width="5.140625" style="10" customWidth="1"/>
    <col min="3863" max="3863" width="5" style="10" customWidth="1"/>
    <col min="3864" max="3864" width="4.5703125" style="10" customWidth="1"/>
    <col min="3865" max="3872" width="3.85546875" style="10" customWidth="1"/>
    <col min="3873" max="3873" width="3.5703125" style="10" customWidth="1"/>
    <col min="3874" max="3887" width="3.85546875" style="10" customWidth="1"/>
    <col min="3888" max="3888" width="5.42578125" style="10" customWidth="1"/>
    <col min="3889" max="3889" width="3.85546875" style="10" customWidth="1"/>
    <col min="3890" max="3890" width="4.7109375" style="10" customWidth="1"/>
    <col min="3891" max="3896" width="3.85546875" style="10" customWidth="1"/>
    <col min="3897" max="3897" width="8.85546875" style="10" customWidth="1"/>
    <col min="3898" max="3898" width="7.85546875" style="10" customWidth="1"/>
    <col min="3899" max="4096" width="9.140625" style="10"/>
    <col min="4097" max="4097" width="5.85546875" style="10" customWidth="1"/>
    <col min="4098" max="4098" width="9.140625" style="10"/>
    <col min="4099" max="4099" width="27.7109375" style="10" customWidth="1"/>
    <col min="4100" max="4100" width="9.140625" style="10"/>
    <col min="4101" max="4117" width="3.85546875" style="10" customWidth="1"/>
    <col min="4118" max="4118" width="5.140625" style="10" customWidth="1"/>
    <col min="4119" max="4119" width="5" style="10" customWidth="1"/>
    <col min="4120" max="4120" width="4.5703125" style="10" customWidth="1"/>
    <col min="4121" max="4128" width="3.85546875" style="10" customWidth="1"/>
    <col min="4129" max="4129" width="3.5703125" style="10" customWidth="1"/>
    <col min="4130" max="4143" width="3.85546875" style="10" customWidth="1"/>
    <col min="4144" max="4144" width="5.42578125" style="10" customWidth="1"/>
    <col min="4145" max="4145" width="3.85546875" style="10" customWidth="1"/>
    <col min="4146" max="4146" width="4.7109375" style="10" customWidth="1"/>
    <col min="4147" max="4152" width="3.85546875" style="10" customWidth="1"/>
    <col min="4153" max="4153" width="8.85546875" style="10" customWidth="1"/>
    <col min="4154" max="4154" width="7.85546875" style="10" customWidth="1"/>
    <col min="4155" max="4352" width="9.140625" style="10"/>
    <col min="4353" max="4353" width="5.85546875" style="10" customWidth="1"/>
    <col min="4354" max="4354" width="9.140625" style="10"/>
    <col min="4355" max="4355" width="27.7109375" style="10" customWidth="1"/>
    <col min="4356" max="4356" width="9.140625" style="10"/>
    <col min="4357" max="4373" width="3.85546875" style="10" customWidth="1"/>
    <col min="4374" max="4374" width="5.140625" style="10" customWidth="1"/>
    <col min="4375" max="4375" width="5" style="10" customWidth="1"/>
    <col min="4376" max="4376" width="4.5703125" style="10" customWidth="1"/>
    <col min="4377" max="4384" width="3.85546875" style="10" customWidth="1"/>
    <col min="4385" max="4385" width="3.5703125" style="10" customWidth="1"/>
    <col min="4386" max="4399" width="3.85546875" style="10" customWidth="1"/>
    <col min="4400" max="4400" width="5.42578125" style="10" customWidth="1"/>
    <col min="4401" max="4401" width="3.85546875" style="10" customWidth="1"/>
    <col min="4402" max="4402" width="4.7109375" style="10" customWidth="1"/>
    <col min="4403" max="4408" width="3.85546875" style="10" customWidth="1"/>
    <col min="4409" max="4409" width="8.85546875" style="10" customWidth="1"/>
    <col min="4410" max="4410" width="7.85546875" style="10" customWidth="1"/>
    <col min="4411" max="4608" width="9.140625" style="10"/>
    <col min="4609" max="4609" width="5.85546875" style="10" customWidth="1"/>
    <col min="4610" max="4610" width="9.140625" style="10"/>
    <col min="4611" max="4611" width="27.7109375" style="10" customWidth="1"/>
    <col min="4612" max="4612" width="9.140625" style="10"/>
    <col min="4613" max="4629" width="3.85546875" style="10" customWidth="1"/>
    <col min="4630" max="4630" width="5.140625" style="10" customWidth="1"/>
    <col min="4631" max="4631" width="5" style="10" customWidth="1"/>
    <col min="4632" max="4632" width="4.5703125" style="10" customWidth="1"/>
    <col min="4633" max="4640" width="3.85546875" style="10" customWidth="1"/>
    <col min="4641" max="4641" width="3.5703125" style="10" customWidth="1"/>
    <col min="4642" max="4655" width="3.85546875" style="10" customWidth="1"/>
    <col min="4656" max="4656" width="5.42578125" style="10" customWidth="1"/>
    <col min="4657" max="4657" width="3.85546875" style="10" customWidth="1"/>
    <col min="4658" max="4658" width="4.7109375" style="10" customWidth="1"/>
    <col min="4659" max="4664" width="3.85546875" style="10" customWidth="1"/>
    <col min="4665" max="4665" width="8.85546875" style="10" customWidth="1"/>
    <col min="4666" max="4666" width="7.85546875" style="10" customWidth="1"/>
    <col min="4667" max="4864" width="9.140625" style="10"/>
    <col min="4865" max="4865" width="5.85546875" style="10" customWidth="1"/>
    <col min="4866" max="4866" width="9.140625" style="10"/>
    <col min="4867" max="4867" width="27.7109375" style="10" customWidth="1"/>
    <col min="4868" max="4868" width="9.140625" style="10"/>
    <col min="4869" max="4885" width="3.85546875" style="10" customWidth="1"/>
    <col min="4886" max="4886" width="5.140625" style="10" customWidth="1"/>
    <col min="4887" max="4887" width="5" style="10" customWidth="1"/>
    <col min="4888" max="4888" width="4.5703125" style="10" customWidth="1"/>
    <col min="4889" max="4896" width="3.85546875" style="10" customWidth="1"/>
    <col min="4897" max="4897" width="3.5703125" style="10" customWidth="1"/>
    <col min="4898" max="4911" width="3.85546875" style="10" customWidth="1"/>
    <col min="4912" max="4912" width="5.42578125" style="10" customWidth="1"/>
    <col min="4913" max="4913" width="3.85546875" style="10" customWidth="1"/>
    <col min="4914" max="4914" width="4.7109375" style="10" customWidth="1"/>
    <col min="4915" max="4920" width="3.85546875" style="10" customWidth="1"/>
    <col min="4921" max="4921" width="8.85546875" style="10" customWidth="1"/>
    <col min="4922" max="4922" width="7.85546875" style="10" customWidth="1"/>
    <col min="4923" max="5120" width="9.140625" style="10"/>
    <col min="5121" max="5121" width="5.85546875" style="10" customWidth="1"/>
    <col min="5122" max="5122" width="9.140625" style="10"/>
    <col min="5123" max="5123" width="27.7109375" style="10" customWidth="1"/>
    <col min="5124" max="5124" width="9.140625" style="10"/>
    <col min="5125" max="5141" width="3.85546875" style="10" customWidth="1"/>
    <col min="5142" max="5142" width="5.140625" style="10" customWidth="1"/>
    <col min="5143" max="5143" width="5" style="10" customWidth="1"/>
    <col min="5144" max="5144" width="4.5703125" style="10" customWidth="1"/>
    <col min="5145" max="5152" width="3.85546875" style="10" customWidth="1"/>
    <col min="5153" max="5153" width="3.5703125" style="10" customWidth="1"/>
    <col min="5154" max="5167" width="3.85546875" style="10" customWidth="1"/>
    <col min="5168" max="5168" width="5.42578125" style="10" customWidth="1"/>
    <col min="5169" max="5169" width="3.85546875" style="10" customWidth="1"/>
    <col min="5170" max="5170" width="4.7109375" style="10" customWidth="1"/>
    <col min="5171" max="5176" width="3.85546875" style="10" customWidth="1"/>
    <col min="5177" max="5177" width="8.85546875" style="10" customWidth="1"/>
    <col min="5178" max="5178" width="7.85546875" style="10" customWidth="1"/>
    <col min="5179" max="5376" width="9.140625" style="10"/>
    <col min="5377" max="5377" width="5.85546875" style="10" customWidth="1"/>
    <col min="5378" max="5378" width="9.140625" style="10"/>
    <col min="5379" max="5379" width="27.7109375" style="10" customWidth="1"/>
    <col min="5380" max="5380" width="9.140625" style="10"/>
    <col min="5381" max="5397" width="3.85546875" style="10" customWidth="1"/>
    <col min="5398" max="5398" width="5.140625" style="10" customWidth="1"/>
    <col min="5399" max="5399" width="5" style="10" customWidth="1"/>
    <col min="5400" max="5400" width="4.5703125" style="10" customWidth="1"/>
    <col min="5401" max="5408" width="3.85546875" style="10" customWidth="1"/>
    <col min="5409" max="5409" width="3.5703125" style="10" customWidth="1"/>
    <col min="5410" max="5423" width="3.85546875" style="10" customWidth="1"/>
    <col min="5424" max="5424" width="5.42578125" style="10" customWidth="1"/>
    <col min="5425" max="5425" width="3.85546875" style="10" customWidth="1"/>
    <col min="5426" max="5426" width="4.7109375" style="10" customWidth="1"/>
    <col min="5427" max="5432" width="3.85546875" style="10" customWidth="1"/>
    <col min="5433" max="5433" width="8.85546875" style="10" customWidth="1"/>
    <col min="5434" max="5434" width="7.85546875" style="10" customWidth="1"/>
    <col min="5435" max="5632" width="9.140625" style="10"/>
    <col min="5633" max="5633" width="5.85546875" style="10" customWidth="1"/>
    <col min="5634" max="5634" width="9.140625" style="10"/>
    <col min="5635" max="5635" width="27.7109375" style="10" customWidth="1"/>
    <col min="5636" max="5636" width="9.140625" style="10"/>
    <col min="5637" max="5653" width="3.85546875" style="10" customWidth="1"/>
    <col min="5654" max="5654" width="5.140625" style="10" customWidth="1"/>
    <col min="5655" max="5655" width="5" style="10" customWidth="1"/>
    <col min="5656" max="5656" width="4.5703125" style="10" customWidth="1"/>
    <col min="5657" max="5664" width="3.85546875" style="10" customWidth="1"/>
    <col min="5665" max="5665" width="3.5703125" style="10" customWidth="1"/>
    <col min="5666" max="5679" width="3.85546875" style="10" customWidth="1"/>
    <col min="5680" max="5680" width="5.42578125" style="10" customWidth="1"/>
    <col min="5681" max="5681" width="3.85546875" style="10" customWidth="1"/>
    <col min="5682" max="5682" width="4.7109375" style="10" customWidth="1"/>
    <col min="5683" max="5688" width="3.85546875" style="10" customWidth="1"/>
    <col min="5689" max="5689" width="8.85546875" style="10" customWidth="1"/>
    <col min="5690" max="5690" width="7.85546875" style="10" customWidth="1"/>
    <col min="5691" max="5888" width="9.140625" style="10"/>
    <col min="5889" max="5889" width="5.85546875" style="10" customWidth="1"/>
    <col min="5890" max="5890" width="9.140625" style="10"/>
    <col min="5891" max="5891" width="27.7109375" style="10" customWidth="1"/>
    <col min="5892" max="5892" width="9.140625" style="10"/>
    <col min="5893" max="5909" width="3.85546875" style="10" customWidth="1"/>
    <col min="5910" max="5910" width="5.140625" style="10" customWidth="1"/>
    <col min="5911" max="5911" width="5" style="10" customWidth="1"/>
    <col min="5912" max="5912" width="4.5703125" style="10" customWidth="1"/>
    <col min="5913" max="5920" width="3.85546875" style="10" customWidth="1"/>
    <col min="5921" max="5921" width="3.5703125" style="10" customWidth="1"/>
    <col min="5922" max="5935" width="3.85546875" style="10" customWidth="1"/>
    <col min="5936" max="5936" width="5.42578125" style="10" customWidth="1"/>
    <col min="5937" max="5937" width="3.85546875" style="10" customWidth="1"/>
    <col min="5938" max="5938" width="4.7109375" style="10" customWidth="1"/>
    <col min="5939" max="5944" width="3.85546875" style="10" customWidth="1"/>
    <col min="5945" max="5945" width="8.85546875" style="10" customWidth="1"/>
    <col min="5946" max="5946" width="7.85546875" style="10" customWidth="1"/>
    <col min="5947" max="6144" width="9.140625" style="10"/>
    <col min="6145" max="6145" width="5.85546875" style="10" customWidth="1"/>
    <col min="6146" max="6146" width="9.140625" style="10"/>
    <col min="6147" max="6147" width="27.7109375" style="10" customWidth="1"/>
    <col min="6148" max="6148" width="9.140625" style="10"/>
    <col min="6149" max="6165" width="3.85546875" style="10" customWidth="1"/>
    <col min="6166" max="6166" width="5.140625" style="10" customWidth="1"/>
    <col min="6167" max="6167" width="5" style="10" customWidth="1"/>
    <col min="6168" max="6168" width="4.5703125" style="10" customWidth="1"/>
    <col min="6169" max="6176" width="3.85546875" style="10" customWidth="1"/>
    <col min="6177" max="6177" width="3.5703125" style="10" customWidth="1"/>
    <col min="6178" max="6191" width="3.85546875" style="10" customWidth="1"/>
    <col min="6192" max="6192" width="5.42578125" style="10" customWidth="1"/>
    <col min="6193" max="6193" width="3.85546875" style="10" customWidth="1"/>
    <col min="6194" max="6194" width="4.7109375" style="10" customWidth="1"/>
    <col min="6195" max="6200" width="3.85546875" style="10" customWidth="1"/>
    <col min="6201" max="6201" width="8.85546875" style="10" customWidth="1"/>
    <col min="6202" max="6202" width="7.85546875" style="10" customWidth="1"/>
    <col min="6203" max="6400" width="9.140625" style="10"/>
    <col min="6401" max="6401" width="5.85546875" style="10" customWidth="1"/>
    <col min="6402" max="6402" width="9.140625" style="10"/>
    <col min="6403" max="6403" width="27.7109375" style="10" customWidth="1"/>
    <col min="6404" max="6404" width="9.140625" style="10"/>
    <col min="6405" max="6421" width="3.85546875" style="10" customWidth="1"/>
    <col min="6422" max="6422" width="5.140625" style="10" customWidth="1"/>
    <col min="6423" max="6423" width="5" style="10" customWidth="1"/>
    <col min="6424" max="6424" width="4.5703125" style="10" customWidth="1"/>
    <col min="6425" max="6432" width="3.85546875" style="10" customWidth="1"/>
    <col min="6433" max="6433" width="3.5703125" style="10" customWidth="1"/>
    <col min="6434" max="6447" width="3.85546875" style="10" customWidth="1"/>
    <col min="6448" max="6448" width="5.42578125" style="10" customWidth="1"/>
    <col min="6449" max="6449" width="3.85546875" style="10" customWidth="1"/>
    <col min="6450" max="6450" width="4.7109375" style="10" customWidth="1"/>
    <col min="6451" max="6456" width="3.85546875" style="10" customWidth="1"/>
    <col min="6457" max="6457" width="8.85546875" style="10" customWidth="1"/>
    <col min="6458" max="6458" width="7.85546875" style="10" customWidth="1"/>
    <col min="6459" max="6656" width="9.140625" style="10"/>
    <col min="6657" max="6657" width="5.85546875" style="10" customWidth="1"/>
    <col min="6658" max="6658" width="9.140625" style="10"/>
    <col min="6659" max="6659" width="27.7109375" style="10" customWidth="1"/>
    <col min="6660" max="6660" width="9.140625" style="10"/>
    <col min="6661" max="6677" width="3.85546875" style="10" customWidth="1"/>
    <col min="6678" max="6678" width="5.140625" style="10" customWidth="1"/>
    <col min="6679" max="6679" width="5" style="10" customWidth="1"/>
    <col min="6680" max="6680" width="4.5703125" style="10" customWidth="1"/>
    <col min="6681" max="6688" width="3.85546875" style="10" customWidth="1"/>
    <col min="6689" max="6689" width="3.5703125" style="10" customWidth="1"/>
    <col min="6690" max="6703" width="3.85546875" style="10" customWidth="1"/>
    <col min="6704" max="6704" width="5.42578125" style="10" customWidth="1"/>
    <col min="6705" max="6705" width="3.85546875" style="10" customWidth="1"/>
    <col min="6706" max="6706" width="4.7109375" style="10" customWidth="1"/>
    <col min="6707" max="6712" width="3.85546875" style="10" customWidth="1"/>
    <col min="6713" max="6713" width="8.85546875" style="10" customWidth="1"/>
    <col min="6714" max="6714" width="7.85546875" style="10" customWidth="1"/>
    <col min="6715" max="6912" width="9.140625" style="10"/>
    <col min="6913" max="6913" width="5.85546875" style="10" customWidth="1"/>
    <col min="6914" max="6914" width="9.140625" style="10"/>
    <col min="6915" max="6915" width="27.7109375" style="10" customWidth="1"/>
    <col min="6916" max="6916" width="9.140625" style="10"/>
    <col min="6917" max="6933" width="3.85546875" style="10" customWidth="1"/>
    <col min="6934" max="6934" width="5.140625" style="10" customWidth="1"/>
    <col min="6935" max="6935" width="5" style="10" customWidth="1"/>
    <col min="6936" max="6936" width="4.5703125" style="10" customWidth="1"/>
    <col min="6937" max="6944" width="3.85546875" style="10" customWidth="1"/>
    <col min="6945" max="6945" width="3.5703125" style="10" customWidth="1"/>
    <col min="6946" max="6959" width="3.85546875" style="10" customWidth="1"/>
    <col min="6960" max="6960" width="5.42578125" style="10" customWidth="1"/>
    <col min="6961" max="6961" width="3.85546875" style="10" customWidth="1"/>
    <col min="6962" max="6962" width="4.7109375" style="10" customWidth="1"/>
    <col min="6963" max="6968" width="3.85546875" style="10" customWidth="1"/>
    <col min="6969" max="6969" width="8.85546875" style="10" customWidth="1"/>
    <col min="6970" max="6970" width="7.85546875" style="10" customWidth="1"/>
    <col min="6971" max="7168" width="9.140625" style="10"/>
    <col min="7169" max="7169" width="5.85546875" style="10" customWidth="1"/>
    <col min="7170" max="7170" width="9.140625" style="10"/>
    <col min="7171" max="7171" width="27.7109375" style="10" customWidth="1"/>
    <col min="7172" max="7172" width="9.140625" style="10"/>
    <col min="7173" max="7189" width="3.85546875" style="10" customWidth="1"/>
    <col min="7190" max="7190" width="5.140625" style="10" customWidth="1"/>
    <col min="7191" max="7191" width="5" style="10" customWidth="1"/>
    <col min="7192" max="7192" width="4.5703125" style="10" customWidth="1"/>
    <col min="7193" max="7200" width="3.85546875" style="10" customWidth="1"/>
    <col min="7201" max="7201" width="3.5703125" style="10" customWidth="1"/>
    <col min="7202" max="7215" width="3.85546875" style="10" customWidth="1"/>
    <col min="7216" max="7216" width="5.42578125" style="10" customWidth="1"/>
    <col min="7217" max="7217" width="3.85546875" style="10" customWidth="1"/>
    <col min="7218" max="7218" width="4.7109375" style="10" customWidth="1"/>
    <col min="7219" max="7224" width="3.85546875" style="10" customWidth="1"/>
    <col min="7225" max="7225" width="8.85546875" style="10" customWidth="1"/>
    <col min="7226" max="7226" width="7.85546875" style="10" customWidth="1"/>
    <col min="7227" max="7424" width="9.140625" style="10"/>
    <col min="7425" max="7425" width="5.85546875" style="10" customWidth="1"/>
    <col min="7426" max="7426" width="9.140625" style="10"/>
    <col min="7427" max="7427" width="27.7109375" style="10" customWidth="1"/>
    <col min="7428" max="7428" width="9.140625" style="10"/>
    <col min="7429" max="7445" width="3.85546875" style="10" customWidth="1"/>
    <col min="7446" max="7446" width="5.140625" style="10" customWidth="1"/>
    <col min="7447" max="7447" width="5" style="10" customWidth="1"/>
    <col min="7448" max="7448" width="4.5703125" style="10" customWidth="1"/>
    <col min="7449" max="7456" width="3.85546875" style="10" customWidth="1"/>
    <col min="7457" max="7457" width="3.5703125" style="10" customWidth="1"/>
    <col min="7458" max="7471" width="3.85546875" style="10" customWidth="1"/>
    <col min="7472" max="7472" width="5.42578125" style="10" customWidth="1"/>
    <col min="7473" max="7473" width="3.85546875" style="10" customWidth="1"/>
    <col min="7474" max="7474" width="4.7109375" style="10" customWidth="1"/>
    <col min="7475" max="7480" width="3.85546875" style="10" customWidth="1"/>
    <col min="7481" max="7481" width="8.85546875" style="10" customWidth="1"/>
    <col min="7482" max="7482" width="7.85546875" style="10" customWidth="1"/>
    <col min="7483" max="7680" width="9.140625" style="10"/>
    <col min="7681" max="7681" width="5.85546875" style="10" customWidth="1"/>
    <col min="7682" max="7682" width="9.140625" style="10"/>
    <col min="7683" max="7683" width="27.7109375" style="10" customWidth="1"/>
    <col min="7684" max="7684" width="9.140625" style="10"/>
    <col min="7685" max="7701" width="3.85546875" style="10" customWidth="1"/>
    <col min="7702" max="7702" width="5.140625" style="10" customWidth="1"/>
    <col min="7703" max="7703" width="5" style="10" customWidth="1"/>
    <col min="7704" max="7704" width="4.5703125" style="10" customWidth="1"/>
    <col min="7705" max="7712" width="3.85546875" style="10" customWidth="1"/>
    <col min="7713" max="7713" width="3.5703125" style="10" customWidth="1"/>
    <col min="7714" max="7727" width="3.85546875" style="10" customWidth="1"/>
    <col min="7728" max="7728" width="5.42578125" style="10" customWidth="1"/>
    <col min="7729" max="7729" width="3.85546875" style="10" customWidth="1"/>
    <col min="7730" max="7730" width="4.7109375" style="10" customWidth="1"/>
    <col min="7731" max="7736" width="3.85546875" style="10" customWidth="1"/>
    <col min="7737" max="7737" width="8.85546875" style="10" customWidth="1"/>
    <col min="7738" max="7738" width="7.85546875" style="10" customWidth="1"/>
    <col min="7739" max="7936" width="9.140625" style="10"/>
    <col min="7937" max="7937" width="5.85546875" style="10" customWidth="1"/>
    <col min="7938" max="7938" width="9.140625" style="10"/>
    <col min="7939" max="7939" width="27.7109375" style="10" customWidth="1"/>
    <col min="7940" max="7940" width="9.140625" style="10"/>
    <col min="7941" max="7957" width="3.85546875" style="10" customWidth="1"/>
    <col min="7958" max="7958" width="5.140625" style="10" customWidth="1"/>
    <col min="7959" max="7959" width="5" style="10" customWidth="1"/>
    <col min="7960" max="7960" width="4.5703125" style="10" customWidth="1"/>
    <col min="7961" max="7968" width="3.85546875" style="10" customWidth="1"/>
    <col min="7969" max="7969" width="3.5703125" style="10" customWidth="1"/>
    <col min="7970" max="7983" width="3.85546875" style="10" customWidth="1"/>
    <col min="7984" max="7984" width="5.42578125" style="10" customWidth="1"/>
    <col min="7985" max="7985" width="3.85546875" style="10" customWidth="1"/>
    <col min="7986" max="7986" width="4.7109375" style="10" customWidth="1"/>
    <col min="7987" max="7992" width="3.85546875" style="10" customWidth="1"/>
    <col min="7993" max="7993" width="8.85546875" style="10" customWidth="1"/>
    <col min="7994" max="7994" width="7.85546875" style="10" customWidth="1"/>
    <col min="7995" max="8192" width="9.140625" style="10"/>
    <col min="8193" max="8193" width="5.85546875" style="10" customWidth="1"/>
    <col min="8194" max="8194" width="9.140625" style="10"/>
    <col min="8195" max="8195" width="27.7109375" style="10" customWidth="1"/>
    <col min="8196" max="8196" width="9.140625" style="10"/>
    <col min="8197" max="8213" width="3.85546875" style="10" customWidth="1"/>
    <col min="8214" max="8214" width="5.140625" style="10" customWidth="1"/>
    <col min="8215" max="8215" width="5" style="10" customWidth="1"/>
    <col min="8216" max="8216" width="4.5703125" style="10" customWidth="1"/>
    <col min="8217" max="8224" width="3.85546875" style="10" customWidth="1"/>
    <col min="8225" max="8225" width="3.5703125" style="10" customWidth="1"/>
    <col min="8226" max="8239" width="3.85546875" style="10" customWidth="1"/>
    <col min="8240" max="8240" width="5.42578125" style="10" customWidth="1"/>
    <col min="8241" max="8241" width="3.85546875" style="10" customWidth="1"/>
    <col min="8242" max="8242" width="4.7109375" style="10" customWidth="1"/>
    <col min="8243" max="8248" width="3.85546875" style="10" customWidth="1"/>
    <col min="8249" max="8249" width="8.85546875" style="10" customWidth="1"/>
    <col min="8250" max="8250" width="7.85546875" style="10" customWidth="1"/>
    <col min="8251" max="8448" width="9.140625" style="10"/>
    <col min="8449" max="8449" width="5.85546875" style="10" customWidth="1"/>
    <col min="8450" max="8450" width="9.140625" style="10"/>
    <col min="8451" max="8451" width="27.7109375" style="10" customWidth="1"/>
    <col min="8452" max="8452" width="9.140625" style="10"/>
    <col min="8453" max="8469" width="3.85546875" style="10" customWidth="1"/>
    <col min="8470" max="8470" width="5.140625" style="10" customWidth="1"/>
    <col min="8471" max="8471" width="5" style="10" customWidth="1"/>
    <col min="8472" max="8472" width="4.5703125" style="10" customWidth="1"/>
    <col min="8473" max="8480" width="3.85546875" style="10" customWidth="1"/>
    <col min="8481" max="8481" width="3.5703125" style="10" customWidth="1"/>
    <col min="8482" max="8495" width="3.85546875" style="10" customWidth="1"/>
    <col min="8496" max="8496" width="5.42578125" style="10" customWidth="1"/>
    <col min="8497" max="8497" width="3.85546875" style="10" customWidth="1"/>
    <col min="8498" max="8498" width="4.7109375" style="10" customWidth="1"/>
    <col min="8499" max="8504" width="3.85546875" style="10" customWidth="1"/>
    <col min="8505" max="8505" width="8.85546875" style="10" customWidth="1"/>
    <col min="8506" max="8506" width="7.85546875" style="10" customWidth="1"/>
    <col min="8507" max="8704" width="9.140625" style="10"/>
    <col min="8705" max="8705" width="5.85546875" style="10" customWidth="1"/>
    <col min="8706" max="8706" width="9.140625" style="10"/>
    <col min="8707" max="8707" width="27.7109375" style="10" customWidth="1"/>
    <col min="8708" max="8708" width="9.140625" style="10"/>
    <col min="8709" max="8725" width="3.85546875" style="10" customWidth="1"/>
    <col min="8726" max="8726" width="5.140625" style="10" customWidth="1"/>
    <col min="8727" max="8727" width="5" style="10" customWidth="1"/>
    <col min="8728" max="8728" width="4.5703125" style="10" customWidth="1"/>
    <col min="8729" max="8736" width="3.85546875" style="10" customWidth="1"/>
    <col min="8737" max="8737" width="3.5703125" style="10" customWidth="1"/>
    <col min="8738" max="8751" width="3.85546875" style="10" customWidth="1"/>
    <col min="8752" max="8752" width="5.42578125" style="10" customWidth="1"/>
    <col min="8753" max="8753" width="3.85546875" style="10" customWidth="1"/>
    <col min="8754" max="8754" width="4.7109375" style="10" customWidth="1"/>
    <col min="8755" max="8760" width="3.85546875" style="10" customWidth="1"/>
    <col min="8761" max="8761" width="8.85546875" style="10" customWidth="1"/>
    <col min="8762" max="8762" width="7.85546875" style="10" customWidth="1"/>
    <col min="8763" max="8960" width="9.140625" style="10"/>
    <col min="8961" max="8961" width="5.85546875" style="10" customWidth="1"/>
    <col min="8962" max="8962" width="9.140625" style="10"/>
    <col min="8963" max="8963" width="27.7109375" style="10" customWidth="1"/>
    <col min="8964" max="8964" width="9.140625" style="10"/>
    <col min="8965" max="8981" width="3.85546875" style="10" customWidth="1"/>
    <col min="8982" max="8982" width="5.140625" style="10" customWidth="1"/>
    <col min="8983" max="8983" width="5" style="10" customWidth="1"/>
    <col min="8984" max="8984" width="4.5703125" style="10" customWidth="1"/>
    <col min="8985" max="8992" width="3.85546875" style="10" customWidth="1"/>
    <col min="8993" max="8993" width="3.5703125" style="10" customWidth="1"/>
    <col min="8994" max="9007" width="3.85546875" style="10" customWidth="1"/>
    <col min="9008" max="9008" width="5.42578125" style="10" customWidth="1"/>
    <col min="9009" max="9009" width="3.85546875" style="10" customWidth="1"/>
    <col min="9010" max="9010" width="4.7109375" style="10" customWidth="1"/>
    <col min="9011" max="9016" width="3.85546875" style="10" customWidth="1"/>
    <col min="9017" max="9017" width="8.85546875" style="10" customWidth="1"/>
    <col min="9018" max="9018" width="7.85546875" style="10" customWidth="1"/>
    <col min="9019" max="9216" width="9.140625" style="10"/>
    <col min="9217" max="9217" width="5.85546875" style="10" customWidth="1"/>
    <col min="9218" max="9218" width="9.140625" style="10"/>
    <col min="9219" max="9219" width="27.7109375" style="10" customWidth="1"/>
    <col min="9220" max="9220" width="9.140625" style="10"/>
    <col min="9221" max="9237" width="3.85546875" style="10" customWidth="1"/>
    <col min="9238" max="9238" width="5.140625" style="10" customWidth="1"/>
    <col min="9239" max="9239" width="5" style="10" customWidth="1"/>
    <col min="9240" max="9240" width="4.5703125" style="10" customWidth="1"/>
    <col min="9241" max="9248" width="3.85546875" style="10" customWidth="1"/>
    <col min="9249" max="9249" width="3.5703125" style="10" customWidth="1"/>
    <col min="9250" max="9263" width="3.85546875" style="10" customWidth="1"/>
    <col min="9264" max="9264" width="5.42578125" style="10" customWidth="1"/>
    <col min="9265" max="9265" width="3.85546875" style="10" customWidth="1"/>
    <col min="9266" max="9266" width="4.7109375" style="10" customWidth="1"/>
    <col min="9267" max="9272" width="3.85546875" style="10" customWidth="1"/>
    <col min="9273" max="9273" width="8.85546875" style="10" customWidth="1"/>
    <col min="9274" max="9274" width="7.85546875" style="10" customWidth="1"/>
    <col min="9275" max="9472" width="9.140625" style="10"/>
    <col min="9473" max="9473" width="5.85546875" style="10" customWidth="1"/>
    <col min="9474" max="9474" width="9.140625" style="10"/>
    <col min="9475" max="9475" width="27.7109375" style="10" customWidth="1"/>
    <col min="9476" max="9476" width="9.140625" style="10"/>
    <col min="9477" max="9493" width="3.85546875" style="10" customWidth="1"/>
    <col min="9494" max="9494" width="5.140625" style="10" customWidth="1"/>
    <col min="9495" max="9495" width="5" style="10" customWidth="1"/>
    <col min="9496" max="9496" width="4.5703125" style="10" customWidth="1"/>
    <col min="9497" max="9504" width="3.85546875" style="10" customWidth="1"/>
    <col min="9505" max="9505" width="3.5703125" style="10" customWidth="1"/>
    <col min="9506" max="9519" width="3.85546875" style="10" customWidth="1"/>
    <col min="9520" max="9520" width="5.42578125" style="10" customWidth="1"/>
    <col min="9521" max="9521" width="3.85546875" style="10" customWidth="1"/>
    <col min="9522" max="9522" width="4.7109375" style="10" customWidth="1"/>
    <col min="9523" max="9528" width="3.85546875" style="10" customWidth="1"/>
    <col min="9529" max="9529" width="8.85546875" style="10" customWidth="1"/>
    <col min="9530" max="9530" width="7.85546875" style="10" customWidth="1"/>
    <col min="9531" max="9728" width="9.140625" style="10"/>
    <col min="9729" max="9729" width="5.85546875" style="10" customWidth="1"/>
    <col min="9730" max="9730" width="9.140625" style="10"/>
    <col min="9731" max="9731" width="27.7109375" style="10" customWidth="1"/>
    <col min="9732" max="9732" width="9.140625" style="10"/>
    <col min="9733" max="9749" width="3.85546875" style="10" customWidth="1"/>
    <col min="9750" max="9750" width="5.140625" style="10" customWidth="1"/>
    <col min="9751" max="9751" width="5" style="10" customWidth="1"/>
    <col min="9752" max="9752" width="4.5703125" style="10" customWidth="1"/>
    <col min="9753" max="9760" width="3.85546875" style="10" customWidth="1"/>
    <col min="9761" max="9761" width="3.5703125" style="10" customWidth="1"/>
    <col min="9762" max="9775" width="3.85546875" style="10" customWidth="1"/>
    <col min="9776" max="9776" width="5.42578125" style="10" customWidth="1"/>
    <col min="9777" max="9777" width="3.85546875" style="10" customWidth="1"/>
    <col min="9778" max="9778" width="4.7109375" style="10" customWidth="1"/>
    <col min="9779" max="9784" width="3.85546875" style="10" customWidth="1"/>
    <col min="9785" max="9785" width="8.85546875" style="10" customWidth="1"/>
    <col min="9786" max="9786" width="7.85546875" style="10" customWidth="1"/>
    <col min="9787" max="9984" width="9.140625" style="10"/>
    <col min="9985" max="9985" width="5.85546875" style="10" customWidth="1"/>
    <col min="9986" max="9986" width="9.140625" style="10"/>
    <col min="9987" max="9987" width="27.7109375" style="10" customWidth="1"/>
    <col min="9988" max="9988" width="9.140625" style="10"/>
    <col min="9989" max="10005" width="3.85546875" style="10" customWidth="1"/>
    <col min="10006" max="10006" width="5.140625" style="10" customWidth="1"/>
    <col min="10007" max="10007" width="5" style="10" customWidth="1"/>
    <col min="10008" max="10008" width="4.5703125" style="10" customWidth="1"/>
    <col min="10009" max="10016" width="3.85546875" style="10" customWidth="1"/>
    <col min="10017" max="10017" width="3.5703125" style="10" customWidth="1"/>
    <col min="10018" max="10031" width="3.85546875" style="10" customWidth="1"/>
    <col min="10032" max="10032" width="5.42578125" style="10" customWidth="1"/>
    <col min="10033" max="10033" width="3.85546875" style="10" customWidth="1"/>
    <col min="10034" max="10034" width="4.7109375" style="10" customWidth="1"/>
    <col min="10035" max="10040" width="3.85546875" style="10" customWidth="1"/>
    <col min="10041" max="10041" width="8.85546875" style="10" customWidth="1"/>
    <col min="10042" max="10042" width="7.85546875" style="10" customWidth="1"/>
    <col min="10043" max="10240" width="9.140625" style="10"/>
    <col min="10241" max="10241" width="5.85546875" style="10" customWidth="1"/>
    <col min="10242" max="10242" width="9.140625" style="10"/>
    <col min="10243" max="10243" width="27.7109375" style="10" customWidth="1"/>
    <col min="10244" max="10244" width="9.140625" style="10"/>
    <col min="10245" max="10261" width="3.85546875" style="10" customWidth="1"/>
    <col min="10262" max="10262" width="5.140625" style="10" customWidth="1"/>
    <col min="10263" max="10263" width="5" style="10" customWidth="1"/>
    <col min="10264" max="10264" width="4.5703125" style="10" customWidth="1"/>
    <col min="10265" max="10272" width="3.85546875" style="10" customWidth="1"/>
    <col min="10273" max="10273" width="3.5703125" style="10" customWidth="1"/>
    <col min="10274" max="10287" width="3.85546875" style="10" customWidth="1"/>
    <col min="10288" max="10288" width="5.42578125" style="10" customWidth="1"/>
    <col min="10289" max="10289" width="3.85546875" style="10" customWidth="1"/>
    <col min="10290" max="10290" width="4.7109375" style="10" customWidth="1"/>
    <col min="10291" max="10296" width="3.85546875" style="10" customWidth="1"/>
    <col min="10297" max="10297" width="8.85546875" style="10" customWidth="1"/>
    <col min="10298" max="10298" width="7.85546875" style="10" customWidth="1"/>
    <col min="10299" max="10496" width="9.140625" style="10"/>
    <col min="10497" max="10497" width="5.85546875" style="10" customWidth="1"/>
    <col min="10498" max="10498" width="9.140625" style="10"/>
    <col min="10499" max="10499" width="27.7109375" style="10" customWidth="1"/>
    <col min="10500" max="10500" width="9.140625" style="10"/>
    <col min="10501" max="10517" width="3.85546875" style="10" customWidth="1"/>
    <col min="10518" max="10518" width="5.140625" style="10" customWidth="1"/>
    <col min="10519" max="10519" width="5" style="10" customWidth="1"/>
    <col min="10520" max="10520" width="4.5703125" style="10" customWidth="1"/>
    <col min="10521" max="10528" width="3.85546875" style="10" customWidth="1"/>
    <col min="10529" max="10529" width="3.5703125" style="10" customWidth="1"/>
    <col min="10530" max="10543" width="3.85546875" style="10" customWidth="1"/>
    <col min="10544" max="10544" width="5.42578125" style="10" customWidth="1"/>
    <col min="10545" max="10545" width="3.85546875" style="10" customWidth="1"/>
    <col min="10546" max="10546" width="4.7109375" style="10" customWidth="1"/>
    <col min="10547" max="10552" width="3.85546875" style="10" customWidth="1"/>
    <col min="10553" max="10553" width="8.85546875" style="10" customWidth="1"/>
    <col min="10554" max="10554" width="7.85546875" style="10" customWidth="1"/>
    <col min="10555" max="10752" width="9.140625" style="10"/>
    <col min="10753" max="10753" width="5.85546875" style="10" customWidth="1"/>
    <col min="10754" max="10754" width="9.140625" style="10"/>
    <col min="10755" max="10755" width="27.7109375" style="10" customWidth="1"/>
    <col min="10756" max="10756" width="9.140625" style="10"/>
    <col min="10757" max="10773" width="3.85546875" style="10" customWidth="1"/>
    <col min="10774" max="10774" width="5.140625" style="10" customWidth="1"/>
    <col min="10775" max="10775" width="5" style="10" customWidth="1"/>
    <col min="10776" max="10776" width="4.5703125" style="10" customWidth="1"/>
    <col min="10777" max="10784" width="3.85546875" style="10" customWidth="1"/>
    <col min="10785" max="10785" width="3.5703125" style="10" customWidth="1"/>
    <col min="10786" max="10799" width="3.85546875" style="10" customWidth="1"/>
    <col min="10800" max="10800" width="5.42578125" style="10" customWidth="1"/>
    <col min="10801" max="10801" width="3.85546875" style="10" customWidth="1"/>
    <col min="10802" max="10802" width="4.7109375" style="10" customWidth="1"/>
    <col min="10803" max="10808" width="3.85546875" style="10" customWidth="1"/>
    <col min="10809" max="10809" width="8.85546875" style="10" customWidth="1"/>
    <col min="10810" max="10810" width="7.85546875" style="10" customWidth="1"/>
    <col min="10811" max="11008" width="9.140625" style="10"/>
    <col min="11009" max="11009" width="5.85546875" style="10" customWidth="1"/>
    <col min="11010" max="11010" width="9.140625" style="10"/>
    <col min="11011" max="11011" width="27.7109375" style="10" customWidth="1"/>
    <col min="11012" max="11012" width="9.140625" style="10"/>
    <col min="11013" max="11029" width="3.85546875" style="10" customWidth="1"/>
    <col min="11030" max="11030" width="5.140625" style="10" customWidth="1"/>
    <col min="11031" max="11031" width="5" style="10" customWidth="1"/>
    <col min="11032" max="11032" width="4.5703125" style="10" customWidth="1"/>
    <col min="11033" max="11040" width="3.85546875" style="10" customWidth="1"/>
    <col min="11041" max="11041" width="3.5703125" style="10" customWidth="1"/>
    <col min="11042" max="11055" width="3.85546875" style="10" customWidth="1"/>
    <col min="11056" max="11056" width="5.42578125" style="10" customWidth="1"/>
    <col min="11057" max="11057" width="3.85546875" style="10" customWidth="1"/>
    <col min="11058" max="11058" width="4.7109375" style="10" customWidth="1"/>
    <col min="11059" max="11064" width="3.85546875" style="10" customWidth="1"/>
    <col min="11065" max="11065" width="8.85546875" style="10" customWidth="1"/>
    <col min="11066" max="11066" width="7.85546875" style="10" customWidth="1"/>
    <col min="11067" max="11264" width="9.140625" style="10"/>
    <col min="11265" max="11265" width="5.85546875" style="10" customWidth="1"/>
    <col min="11266" max="11266" width="9.140625" style="10"/>
    <col min="11267" max="11267" width="27.7109375" style="10" customWidth="1"/>
    <col min="11268" max="11268" width="9.140625" style="10"/>
    <col min="11269" max="11285" width="3.85546875" style="10" customWidth="1"/>
    <col min="11286" max="11286" width="5.140625" style="10" customWidth="1"/>
    <col min="11287" max="11287" width="5" style="10" customWidth="1"/>
    <col min="11288" max="11288" width="4.5703125" style="10" customWidth="1"/>
    <col min="11289" max="11296" width="3.85546875" style="10" customWidth="1"/>
    <col min="11297" max="11297" width="3.5703125" style="10" customWidth="1"/>
    <col min="11298" max="11311" width="3.85546875" style="10" customWidth="1"/>
    <col min="11312" max="11312" width="5.42578125" style="10" customWidth="1"/>
    <col min="11313" max="11313" width="3.85546875" style="10" customWidth="1"/>
    <col min="11314" max="11314" width="4.7109375" style="10" customWidth="1"/>
    <col min="11315" max="11320" width="3.85546875" style="10" customWidth="1"/>
    <col min="11321" max="11321" width="8.85546875" style="10" customWidth="1"/>
    <col min="11322" max="11322" width="7.85546875" style="10" customWidth="1"/>
    <col min="11323" max="11520" width="9.140625" style="10"/>
    <col min="11521" max="11521" width="5.85546875" style="10" customWidth="1"/>
    <col min="11522" max="11522" width="9.140625" style="10"/>
    <col min="11523" max="11523" width="27.7109375" style="10" customWidth="1"/>
    <col min="11524" max="11524" width="9.140625" style="10"/>
    <col min="11525" max="11541" width="3.85546875" style="10" customWidth="1"/>
    <col min="11542" max="11542" width="5.140625" style="10" customWidth="1"/>
    <col min="11543" max="11543" width="5" style="10" customWidth="1"/>
    <col min="11544" max="11544" width="4.5703125" style="10" customWidth="1"/>
    <col min="11545" max="11552" width="3.85546875" style="10" customWidth="1"/>
    <col min="11553" max="11553" width="3.5703125" style="10" customWidth="1"/>
    <col min="11554" max="11567" width="3.85546875" style="10" customWidth="1"/>
    <col min="11568" max="11568" width="5.42578125" style="10" customWidth="1"/>
    <col min="11569" max="11569" width="3.85546875" style="10" customWidth="1"/>
    <col min="11570" max="11570" width="4.7109375" style="10" customWidth="1"/>
    <col min="11571" max="11576" width="3.85546875" style="10" customWidth="1"/>
    <col min="11577" max="11577" width="8.85546875" style="10" customWidth="1"/>
    <col min="11578" max="11578" width="7.85546875" style="10" customWidth="1"/>
    <col min="11579" max="11776" width="9.140625" style="10"/>
    <col min="11777" max="11777" width="5.85546875" style="10" customWidth="1"/>
    <col min="11778" max="11778" width="9.140625" style="10"/>
    <col min="11779" max="11779" width="27.7109375" style="10" customWidth="1"/>
    <col min="11780" max="11780" width="9.140625" style="10"/>
    <col min="11781" max="11797" width="3.85546875" style="10" customWidth="1"/>
    <col min="11798" max="11798" width="5.140625" style="10" customWidth="1"/>
    <col min="11799" max="11799" width="5" style="10" customWidth="1"/>
    <col min="11800" max="11800" width="4.5703125" style="10" customWidth="1"/>
    <col min="11801" max="11808" width="3.85546875" style="10" customWidth="1"/>
    <col min="11809" max="11809" width="3.5703125" style="10" customWidth="1"/>
    <col min="11810" max="11823" width="3.85546875" style="10" customWidth="1"/>
    <col min="11824" max="11824" width="5.42578125" style="10" customWidth="1"/>
    <col min="11825" max="11825" width="3.85546875" style="10" customWidth="1"/>
    <col min="11826" max="11826" width="4.7109375" style="10" customWidth="1"/>
    <col min="11827" max="11832" width="3.85546875" style="10" customWidth="1"/>
    <col min="11833" max="11833" width="8.85546875" style="10" customWidth="1"/>
    <col min="11834" max="11834" width="7.85546875" style="10" customWidth="1"/>
    <col min="11835" max="12032" width="9.140625" style="10"/>
    <col min="12033" max="12033" width="5.85546875" style="10" customWidth="1"/>
    <col min="12034" max="12034" width="9.140625" style="10"/>
    <col min="12035" max="12035" width="27.7109375" style="10" customWidth="1"/>
    <col min="12036" max="12036" width="9.140625" style="10"/>
    <col min="12037" max="12053" width="3.85546875" style="10" customWidth="1"/>
    <col min="12054" max="12054" width="5.140625" style="10" customWidth="1"/>
    <col min="12055" max="12055" width="5" style="10" customWidth="1"/>
    <col min="12056" max="12056" width="4.5703125" style="10" customWidth="1"/>
    <col min="12057" max="12064" width="3.85546875" style="10" customWidth="1"/>
    <col min="12065" max="12065" width="3.5703125" style="10" customWidth="1"/>
    <col min="12066" max="12079" width="3.85546875" style="10" customWidth="1"/>
    <col min="12080" max="12080" width="5.42578125" style="10" customWidth="1"/>
    <col min="12081" max="12081" width="3.85546875" style="10" customWidth="1"/>
    <col min="12082" max="12082" width="4.7109375" style="10" customWidth="1"/>
    <col min="12083" max="12088" width="3.85546875" style="10" customWidth="1"/>
    <col min="12089" max="12089" width="8.85546875" style="10" customWidth="1"/>
    <col min="12090" max="12090" width="7.85546875" style="10" customWidth="1"/>
    <col min="12091" max="12288" width="9.140625" style="10"/>
    <col min="12289" max="12289" width="5.85546875" style="10" customWidth="1"/>
    <col min="12290" max="12290" width="9.140625" style="10"/>
    <col min="12291" max="12291" width="27.7109375" style="10" customWidth="1"/>
    <col min="12292" max="12292" width="9.140625" style="10"/>
    <col min="12293" max="12309" width="3.85546875" style="10" customWidth="1"/>
    <col min="12310" max="12310" width="5.140625" style="10" customWidth="1"/>
    <col min="12311" max="12311" width="5" style="10" customWidth="1"/>
    <col min="12312" max="12312" width="4.5703125" style="10" customWidth="1"/>
    <col min="12313" max="12320" width="3.85546875" style="10" customWidth="1"/>
    <col min="12321" max="12321" width="3.5703125" style="10" customWidth="1"/>
    <col min="12322" max="12335" width="3.85546875" style="10" customWidth="1"/>
    <col min="12336" max="12336" width="5.42578125" style="10" customWidth="1"/>
    <col min="12337" max="12337" width="3.85546875" style="10" customWidth="1"/>
    <col min="12338" max="12338" width="4.7109375" style="10" customWidth="1"/>
    <col min="12339" max="12344" width="3.85546875" style="10" customWidth="1"/>
    <col min="12345" max="12345" width="8.85546875" style="10" customWidth="1"/>
    <col min="12346" max="12346" width="7.85546875" style="10" customWidth="1"/>
    <col min="12347" max="12544" width="9.140625" style="10"/>
    <col min="12545" max="12545" width="5.85546875" style="10" customWidth="1"/>
    <col min="12546" max="12546" width="9.140625" style="10"/>
    <col min="12547" max="12547" width="27.7109375" style="10" customWidth="1"/>
    <col min="12548" max="12548" width="9.140625" style="10"/>
    <col min="12549" max="12565" width="3.85546875" style="10" customWidth="1"/>
    <col min="12566" max="12566" width="5.140625" style="10" customWidth="1"/>
    <col min="12567" max="12567" width="5" style="10" customWidth="1"/>
    <col min="12568" max="12568" width="4.5703125" style="10" customWidth="1"/>
    <col min="12569" max="12576" width="3.85546875" style="10" customWidth="1"/>
    <col min="12577" max="12577" width="3.5703125" style="10" customWidth="1"/>
    <col min="12578" max="12591" width="3.85546875" style="10" customWidth="1"/>
    <col min="12592" max="12592" width="5.42578125" style="10" customWidth="1"/>
    <col min="12593" max="12593" width="3.85546875" style="10" customWidth="1"/>
    <col min="12594" max="12594" width="4.7109375" style="10" customWidth="1"/>
    <col min="12595" max="12600" width="3.85546875" style="10" customWidth="1"/>
    <col min="12601" max="12601" width="8.85546875" style="10" customWidth="1"/>
    <col min="12602" max="12602" width="7.85546875" style="10" customWidth="1"/>
    <col min="12603" max="12800" width="9.140625" style="10"/>
    <col min="12801" max="12801" width="5.85546875" style="10" customWidth="1"/>
    <col min="12802" max="12802" width="9.140625" style="10"/>
    <col min="12803" max="12803" width="27.7109375" style="10" customWidth="1"/>
    <col min="12804" max="12804" width="9.140625" style="10"/>
    <col min="12805" max="12821" width="3.85546875" style="10" customWidth="1"/>
    <col min="12822" max="12822" width="5.140625" style="10" customWidth="1"/>
    <col min="12823" max="12823" width="5" style="10" customWidth="1"/>
    <col min="12824" max="12824" width="4.5703125" style="10" customWidth="1"/>
    <col min="12825" max="12832" width="3.85546875" style="10" customWidth="1"/>
    <col min="12833" max="12833" width="3.5703125" style="10" customWidth="1"/>
    <col min="12834" max="12847" width="3.85546875" style="10" customWidth="1"/>
    <col min="12848" max="12848" width="5.42578125" style="10" customWidth="1"/>
    <col min="12849" max="12849" width="3.85546875" style="10" customWidth="1"/>
    <col min="12850" max="12850" width="4.7109375" style="10" customWidth="1"/>
    <col min="12851" max="12856" width="3.85546875" style="10" customWidth="1"/>
    <col min="12857" max="12857" width="8.85546875" style="10" customWidth="1"/>
    <col min="12858" max="12858" width="7.85546875" style="10" customWidth="1"/>
    <col min="12859" max="13056" width="9.140625" style="10"/>
    <col min="13057" max="13057" width="5.85546875" style="10" customWidth="1"/>
    <col min="13058" max="13058" width="9.140625" style="10"/>
    <col min="13059" max="13059" width="27.7109375" style="10" customWidth="1"/>
    <col min="13060" max="13060" width="9.140625" style="10"/>
    <col min="13061" max="13077" width="3.85546875" style="10" customWidth="1"/>
    <col min="13078" max="13078" width="5.140625" style="10" customWidth="1"/>
    <col min="13079" max="13079" width="5" style="10" customWidth="1"/>
    <col min="13080" max="13080" width="4.5703125" style="10" customWidth="1"/>
    <col min="13081" max="13088" width="3.85546875" style="10" customWidth="1"/>
    <col min="13089" max="13089" width="3.5703125" style="10" customWidth="1"/>
    <col min="13090" max="13103" width="3.85546875" style="10" customWidth="1"/>
    <col min="13104" max="13104" width="5.42578125" style="10" customWidth="1"/>
    <col min="13105" max="13105" width="3.85546875" style="10" customWidth="1"/>
    <col min="13106" max="13106" width="4.7109375" style="10" customWidth="1"/>
    <col min="13107" max="13112" width="3.85546875" style="10" customWidth="1"/>
    <col min="13113" max="13113" width="8.85546875" style="10" customWidth="1"/>
    <col min="13114" max="13114" width="7.85546875" style="10" customWidth="1"/>
    <col min="13115" max="13312" width="9.140625" style="10"/>
    <col min="13313" max="13313" width="5.85546875" style="10" customWidth="1"/>
    <col min="13314" max="13314" width="9.140625" style="10"/>
    <col min="13315" max="13315" width="27.7109375" style="10" customWidth="1"/>
    <col min="13316" max="13316" width="9.140625" style="10"/>
    <col min="13317" max="13333" width="3.85546875" style="10" customWidth="1"/>
    <col min="13334" max="13334" width="5.140625" style="10" customWidth="1"/>
    <col min="13335" max="13335" width="5" style="10" customWidth="1"/>
    <col min="13336" max="13336" width="4.5703125" style="10" customWidth="1"/>
    <col min="13337" max="13344" width="3.85546875" style="10" customWidth="1"/>
    <col min="13345" max="13345" width="3.5703125" style="10" customWidth="1"/>
    <col min="13346" max="13359" width="3.85546875" style="10" customWidth="1"/>
    <col min="13360" max="13360" width="5.42578125" style="10" customWidth="1"/>
    <col min="13361" max="13361" width="3.85546875" style="10" customWidth="1"/>
    <col min="13362" max="13362" width="4.7109375" style="10" customWidth="1"/>
    <col min="13363" max="13368" width="3.85546875" style="10" customWidth="1"/>
    <col min="13369" max="13369" width="8.85546875" style="10" customWidth="1"/>
    <col min="13370" max="13370" width="7.85546875" style="10" customWidth="1"/>
    <col min="13371" max="13568" width="9.140625" style="10"/>
    <col min="13569" max="13569" width="5.85546875" style="10" customWidth="1"/>
    <col min="13570" max="13570" width="9.140625" style="10"/>
    <col min="13571" max="13571" width="27.7109375" style="10" customWidth="1"/>
    <col min="13572" max="13572" width="9.140625" style="10"/>
    <col min="13573" max="13589" width="3.85546875" style="10" customWidth="1"/>
    <col min="13590" max="13590" width="5.140625" style="10" customWidth="1"/>
    <col min="13591" max="13591" width="5" style="10" customWidth="1"/>
    <col min="13592" max="13592" width="4.5703125" style="10" customWidth="1"/>
    <col min="13593" max="13600" width="3.85546875" style="10" customWidth="1"/>
    <col min="13601" max="13601" width="3.5703125" style="10" customWidth="1"/>
    <col min="13602" max="13615" width="3.85546875" style="10" customWidth="1"/>
    <col min="13616" max="13616" width="5.42578125" style="10" customWidth="1"/>
    <col min="13617" max="13617" width="3.85546875" style="10" customWidth="1"/>
    <col min="13618" max="13618" width="4.7109375" style="10" customWidth="1"/>
    <col min="13619" max="13624" width="3.85546875" style="10" customWidth="1"/>
    <col min="13625" max="13625" width="8.85546875" style="10" customWidth="1"/>
    <col min="13626" max="13626" width="7.85546875" style="10" customWidth="1"/>
    <col min="13627" max="13824" width="9.140625" style="10"/>
    <col min="13825" max="13825" width="5.85546875" style="10" customWidth="1"/>
    <col min="13826" max="13826" width="9.140625" style="10"/>
    <col min="13827" max="13827" width="27.7109375" style="10" customWidth="1"/>
    <col min="13828" max="13828" width="9.140625" style="10"/>
    <col min="13829" max="13845" width="3.85546875" style="10" customWidth="1"/>
    <col min="13846" max="13846" width="5.140625" style="10" customWidth="1"/>
    <col min="13847" max="13847" width="5" style="10" customWidth="1"/>
    <col min="13848" max="13848" width="4.5703125" style="10" customWidth="1"/>
    <col min="13849" max="13856" width="3.85546875" style="10" customWidth="1"/>
    <col min="13857" max="13857" width="3.5703125" style="10" customWidth="1"/>
    <col min="13858" max="13871" width="3.85546875" style="10" customWidth="1"/>
    <col min="13872" max="13872" width="5.42578125" style="10" customWidth="1"/>
    <col min="13873" max="13873" width="3.85546875" style="10" customWidth="1"/>
    <col min="13874" max="13874" width="4.7109375" style="10" customWidth="1"/>
    <col min="13875" max="13880" width="3.85546875" style="10" customWidth="1"/>
    <col min="13881" max="13881" width="8.85546875" style="10" customWidth="1"/>
    <col min="13882" max="13882" width="7.85546875" style="10" customWidth="1"/>
    <col min="13883" max="14080" width="9.140625" style="10"/>
    <col min="14081" max="14081" width="5.85546875" style="10" customWidth="1"/>
    <col min="14082" max="14082" width="9.140625" style="10"/>
    <col min="14083" max="14083" width="27.7109375" style="10" customWidth="1"/>
    <col min="14084" max="14084" width="9.140625" style="10"/>
    <col min="14085" max="14101" width="3.85546875" style="10" customWidth="1"/>
    <col min="14102" max="14102" width="5.140625" style="10" customWidth="1"/>
    <col min="14103" max="14103" width="5" style="10" customWidth="1"/>
    <col min="14104" max="14104" width="4.5703125" style="10" customWidth="1"/>
    <col min="14105" max="14112" width="3.85546875" style="10" customWidth="1"/>
    <col min="14113" max="14113" width="3.5703125" style="10" customWidth="1"/>
    <col min="14114" max="14127" width="3.85546875" style="10" customWidth="1"/>
    <col min="14128" max="14128" width="5.42578125" style="10" customWidth="1"/>
    <col min="14129" max="14129" width="3.85546875" style="10" customWidth="1"/>
    <col min="14130" max="14130" width="4.7109375" style="10" customWidth="1"/>
    <col min="14131" max="14136" width="3.85546875" style="10" customWidth="1"/>
    <col min="14137" max="14137" width="8.85546875" style="10" customWidth="1"/>
    <col min="14138" max="14138" width="7.85546875" style="10" customWidth="1"/>
    <col min="14139" max="14336" width="9.140625" style="10"/>
    <col min="14337" max="14337" width="5.85546875" style="10" customWidth="1"/>
    <col min="14338" max="14338" width="9.140625" style="10"/>
    <col min="14339" max="14339" width="27.7109375" style="10" customWidth="1"/>
    <col min="14340" max="14340" width="9.140625" style="10"/>
    <col min="14341" max="14357" width="3.85546875" style="10" customWidth="1"/>
    <col min="14358" max="14358" width="5.140625" style="10" customWidth="1"/>
    <col min="14359" max="14359" width="5" style="10" customWidth="1"/>
    <col min="14360" max="14360" width="4.5703125" style="10" customWidth="1"/>
    <col min="14361" max="14368" width="3.85546875" style="10" customWidth="1"/>
    <col min="14369" max="14369" width="3.5703125" style="10" customWidth="1"/>
    <col min="14370" max="14383" width="3.85546875" style="10" customWidth="1"/>
    <col min="14384" max="14384" width="5.42578125" style="10" customWidth="1"/>
    <col min="14385" max="14385" width="3.85546875" style="10" customWidth="1"/>
    <col min="14386" max="14386" width="4.7109375" style="10" customWidth="1"/>
    <col min="14387" max="14392" width="3.85546875" style="10" customWidth="1"/>
    <col min="14393" max="14393" width="8.85546875" style="10" customWidth="1"/>
    <col min="14394" max="14394" width="7.85546875" style="10" customWidth="1"/>
    <col min="14395" max="14592" width="9.140625" style="10"/>
    <col min="14593" max="14593" width="5.85546875" style="10" customWidth="1"/>
    <col min="14594" max="14594" width="9.140625" style="10"/>
    <col min="14595" max="14595" width="27.7109375" style="10" customWidth="1"/>
    <col min="14596" max="14596" width="9.140625" style="10"/>
    <col min="14597" max="14613" width="3.85546875" style="10" customWidth="1"/>
    <col min="14614" max="14614" width="5.140625" style="10" customWidth="1"/>
    <col min="14615" max="14615" width="5" style="10" customWidth="1"/>
    <col min="14616" max="14616" width="4.5703125" style="10" customWidth="1"/>
    <col min="14617" max="14624" width="3.85546875" style="10" customWidth="1"/>
    <col min="14625" max="14625" width="3.5703125" style="10" customWidth="1"/>
    <col min="14626" max="14639" width="3.85546875" style="10" customWidth="1"/>
    <col min="14640" max="14640" width="5.42578125" style="10" customWidth="1"/>
    <col min="14641" max="14641" width="3.85546875" style="10" customWidth="1"/>
    <col min="14642" max="14642" width="4.7109375" style="10" customWidth="1"/>
    <col min="14643" max="14648" width="3.85546875" style="10" customWidth="1"/>
    <col min="14649" max="14649" width="8.85546875" style="10" customWidth="1"/>
    <col min="14650" max="14650" width="7.85546875" style="10" customWidth="1"/>
    <col min="14651" max="14848" width="9.140625" style="10"/>
    <col min="14849" max="14849" width="5.85546875" style="10" customWidth="1"/>
    <col min="14850" max="14850" width="9.140625" style="10"/>
    <col min="14851" max="14851" width="27.7109375" style="10" customWidth="1"/>
    <col min="14852" max="14852" width="9.140625" style="10"/>
    <col min="14853" max="14869" width="3.85546875" style="10" customWidth="1"/>
    <col min="14870" max="14870" width="5.140625" style="10" customWidth="1"/>
    <col min="14871" max="14871" width="5" style="10" customWidth="1"/>
    <col min="14872" max="14872" width="4.5703125" style="10" customWidth="1"/>
    <col min="14873" max="14880" width="3.85546875" style="10" customWidth="1"/>
    <col min="14881" max="14881" width="3.5703125" style="10" customWidth="1"/>
    <col min="14882" max="14895" width="3.85546875" style="10" customWidth="1"/>
    <col min="14896" max="14896" width="5.42578125" style="10" customWidth="1"/>
    <col min="14897" max="14897" width="3.85546875" style="10" customWidth="1"/>
    <col min="14898" max="14898" width="4.7109375" style="10" customWidth="1"/>
    <col min="14899" max="14904" width="3.85546875" style="10" customWidth="1"/>
    <col min="14905" max="14905" width="8.85546875" style="10" customWidth="1"/>
    <col min="14906" max="14906" width="7.85546875" style="10" customWidth="1"/>
    <col min="14907" max="15104" width="9.140625" style="10"/>
    <col min="15105" max="15105" width="5.85546875" style="10" customWidth="1"/>
    <col min="15106" max="15106" width="9.140625" style="10"/>
    <col min="15107" max="15107" width="27.7109375" style="10" customWidth="1"/>
    <col min="15108" max="15108" width="9.140625" style="10"/>
    <col min="15109" max="15125" width="3.85546875" style="10" customWidth="1"/>
    <col min="15126" max="15126" width="5.140625" style="10" customWidth="1"/>
    <col min="15127" max="15127" width="5" style="10" customWidth="1"/>
    <col min="15128" max="15128" width="4.5703125" style="10" customWidth="1"/>
    <col min="15129" max="15136" width="3.85546875" style="10" customWidth="1"/>
    <col min="15137" max="15137" width="3.5703125" style="10" customWidth="1"/>
    <col min="15138" max="15151" width="3.85546875" style="10" customWidth="1"/>
    <col min="15152" max="15152" width="5.42578125" style="10" customWidth="1"/>
    <col min="15153" max="15153" width="3.85546875" style="10" customWidth="1"/>
    <col min="15154" max="15154" width="4.7109375" style="10" customWidth="1"/>
    <col min="15155" max="15160" width="3.85546875" style="10" customWidth="1"/>
    <col min="15161" max="15161" width="8.85546875" style="10" customWidth="1"/>
    <col min="15162" max="15162" width="7.85546875" style="10" customWidth="1"/>
    <col min="15163" max="15360" width="9.140625" style="10"/>
    <col min="15361" max="15361" width="5.85546875" style="10" customWidth="1"/>
    <col min="15362" max="15362" width="9.140625" style="10"/>
    <col min="15363" max="15363" width="27.7109375" style="10" customWidth="1"/>
    <col min="15364" max="15364" width="9.140625" style="10"/>
    <col min="15365" max="15381" width="3.85546875" style="10" customWidth="1"/>
    <col min="15382" max="15382" width="5.140625" style="10" customWidth="1"/>
    <col min="15383" max="15383" width="5" style="10" customWidth="1"/>
    <col min="15384" max="15384" width="4.5703125" style="10" customWidth="1"/>
    <col min="15385" max="15392" width="3.85546875" style="10" customWidth="1"/>
    <col min="15393" max="15393" width="3.5703125" style="10" customWidth="1"/>
    <col min="15394" max="15407" width="3.85546875" style="10" customWidth="1"/>
    <col min="15408" max="15408" width="5.42578125" style="10" customWidth="1"/>
    <col min="15409" max="15409" width="3.85546875" style="10" customWidth="1"/>
    <col min="15410" max="15410" width="4.7109375" style="10" customWidth="1"/>
    <col min="15411" max="15416" width="3.85546875" style="10" customWidth="1"/>
    <col min="15417" max="15417" width="8.85546875" style="10" customWidth="1"/>
    <col min="15418" max="15418" width="7.85546875" style="10" customWidth="1"/>
    <col min="15419" max="15616" width="9.140625" style="10"/>
    <col min="15617" max="15617" width="5.85546875" style="10" customWidth="1"/>
    <col min="15618" max="15618" width="9.140625" style="10"/>
    <col min="15619" max="15619" width="27.7109375" style="10" customWidth="1"/>
    <col min="15620" max="15620" width="9.140625" style="10"/>
    <col min="15621" max="15637" width="3.85546875" style="10" customWidth="1"/>
    <col min="15638" max="15638" width="5.140625" style="10" customWidth="1"/>
    <col min="15639" max="15639" width="5" style="10" customWidth="1"/>
    <col min="15640" max="15640" width="4.5703125" style="10" customWidth="1"/>
    <col min="15641" max="15648" width="3.85546875" style="10" customWidth="1"/>
    <col min="15649" max="15649" width="3.5703125" style="10" customWidth="1"/>
    <col min="15650" max="15663" width="3.85546875" style="10" customWidth="1"/>
    <col min="15664" max="15664" width="5.42578125" style="10" customWidth="1"/>
    <col min="15665" max="15665" width="3.85546875" style="10" customWidth="1"/>
    <col min="15666" max="15666" width="4.7109375" style="10" customWidth="1"/>
    <col min="15667" max="15672" width="3.85546875" style="10" customWidth="1"/>
    <col min="15673" max="15673" width="8.85546875" style="10" customWidth="1"/>
    <col min="15674" max="15674" width="7.85546875" style="10" customWidth="1"/>
    <col min="15675" max="15872" width="9.140625" style="10"/>
    <col min="15873" max="15873" width="5.85546875" style="10" customWidth="1"/>
    <col min="15874" max="15874" width="9.140625" style="10"/>
    <col min="15875" max="15875" width="27.7109375" style="10" customWidth="1"/>
    <col min="15876" max="15876" width="9.140625" style="10"/>
    <col min="15877" max="15893" width="3.85546875" style="10" customWidth="1"/>
    <col min="15894" max="15894" width="5.140625" style="10" customWidth="1"/>
    <col min="15895" max="15895" width="5" style="10" customWidth="1"/>
    <col min="15896" max="15896" width="4.5703125" style="10" customWidth="1"/>
    <col min="15897" max="15904" width="3.85546875" style="10" customWidth="1"/>
    <col min="15905" max="15905" width="3.5703125" style="10" customWidth="1"/>
    <col min="15906" max="15919" width="3.85546875" style="10" customWidth="1"/>
    <col min="15920" max="15920" width="5.42578125" style="10" customWidth="1"/>
    <col min="15921" max="15921" width="3.85546875" style="10" customWidth="1"/>
    <col min="15922" max="15922" width="4.7109375" style="10" customWidth="1"/>
    <col min="15923" max="15928" width="3.85546875" style="10" customWidth="1"/>
    <col min="15929" max="15929" width="8.85546875" style="10" customWidth="1"/>
    <col min="15930" max="15930" width="7.85546875" style="10" customWidth="1"/>
    <col min="15931" max="16128" width="9.140625" style="10"/>
    <col min="16129" max="16129" width="5.85546875" style="10" customWidth="1"/>
    <col min="16130" max="16130" width="9.140625" style="10"/>
    <col min="16131" max="16131" width="27.7109375" style="10" customWidth="1"/>
    <col min="16132" max="16132" width="9.140625" style="10"/>
    <col min="16133" max="16149" width="3.85546875" style="10" customWidth="1"/>
    <col min="16150" max="16150" width="5.140625" style="10" customWidth="1"/>
    <col min="16151" max="16151" width="5" style="10" customWidth="1"/>
    <col min="16152" max="16152" width="4.5703125" style="10" customWidth="1"/>
    <col min="16153" max="16160" width="3.85546875" style="10" customWidth="1"/>
    <col min="16161" max="16161" width="3.5703125" style="10" customWidth="1"/>
    <col min="16162" max="16175" width="3.85546875" style="10" customWidth="1"/>
    <col min="16176" max="16176" width="5.42578125" style="10" customWidth="1"/>
    <col min="16177" max="16177" width="3.85546875" style="10" customWidth="1"/>
    <col min="16178" max="16178" width="4.7109375" style="10" customWidth="1"/>
    <col min="16179" max="16184" width="3.85546875" style="10" customWidth="1"/>
    <col min="16185" max="16185" width="8.85546875" style="10" customWidth="1"/>
    <col min="16186" max="16186" width="7.85546875" style="10" customWidth="1"/>
    <col min="16187" max="16384" width="9.140625" style="10"/>
  </cols>
  <sheetData>
    <row r="3" spans="1:107" ht="93" customHeight="1">
      <c r="A3" s="79"/>
      <c r="B3" s="80" t="s">
        <v>0</v>
      </c>
      <c r="C3" s="81" t="s">
        <v>10</v>
      </c>
      <c r="D3" s="79" t="s">
        <v>1</v>
      </c>
      <c r="E3" s="45" t="s">
        <v>27</v>
      </c>
      <c r="F3" s="1" t="s">
        <v>28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2" t="s">
        <v>36</v>
      </c>
      <c r="O3" s="2" t="s">
        <v>37</v>
      </c>
      <c r="P3" s="2" t="s">
        <v>38</v>
      </c>
      <c r="Q3" s="2" t="s">
        <v>39</v>
      </c>
      <c r="R3" s="2" t="s">
        <v>40</v>
      </c>
      <c r="S3" s="2" t="s">
        <v>41</v>
      </c>
      <c r="T3" s="2" t="s">
        <v>45</v>
      </c>
      <c r="U3" s="2" t="s">
        <v>42</v>
      </c>
      <c r="V3" s="2" t="s">
        <v>15</v>
      </c>
      <c r="W3" s="2" t="s">
        <v>2</v>
      </c>
      <c r="X3" s="2" t="s">
        <v>138</v>
      </c>
      <c r="Y3" s="2" t="s">
        <v>137</v>
      </c>
      <c r="Z3" s="2" t="s">
        <v>136</v>
      </c>
      <c r="AA3" s="2" t="s">
        <v>135</v>
      </c>
      <c r="AB3" s="2" t="s">
        <v>134</v>
      </c>
      <c r="AC3" s="2" t="s">
        <v>133</v>
      </c>
      <c r="AD3" s="2" t="s">
        <v>127</v>
      </c>
      <c r="AE3" s="2" t="s">
        <v>51</v>
      </c>
      <c r="AF3" s="2" t="s">
        <v>52</v>
      </c>
      <c r="AG3" s="2" t="s">
        <v>53</v>
      </c>
      <c r="AH3" s="2" t="s">
        <v>132</v>
      </c>
      <c r="AI3" s="2" t="s">
        <v>131</v>
      </c>
      <c r="AJ3" s="1" t="s">
        <v>56</v>
      </c>
      <c r="AK3" s="1" t="s">
        <v>57</v>
      </c>
      <c r="AL3" s="1" t="s">
        <v>58</v>
      </c>
      <c r="AM3" s="1" t="s">
        <v>123</v>
      </c>
      <c r="AN3" s="1" t="s">
        <v>60</v>
      </c>
      <c r="AO3" s="1" t="s">
        <v>61</v>
      </c>
      <c r="AP3" s="1" t="s">
        <v>62</v>
      </c>
      <c r="AQ3" s="1" t="s">
        <v>63</v>
      </c>
      <c r="AR3" s="1" t="s">
        <v>64</v>
      </c>
      <c r="AS3" s="1" t="s">
        <v>65</v>
      </c>
      <c r="AT3" s="1" t="s">
        <v>66</v>
      </c>
      <c r="AU3" s="1" t="s">
        <v>67</v>
      </c>
      <c r="AV3" s="1" t="s">
        <v>120</v>
      </c>
      <c r="AW3" s="82" t="s">
        <v>11</v>
      </c>
      <c r="AX3" s="83"/>
      <c r="AY3" s="84"/>
      <c r="AZ3" s="1" t="s">
        <v>119</v>
      </c>
      <c r="BA3" s="82" t="s">
        <v>3</v>
      </c>
      <c r="BB3" s="83"/>
      <c r="BC3" s="83"/>
      <c r="BD3" s="84"/>
      <c r="BE3" s="158" t="s">
        <v>12</v>
      </c>
      <c r="BF3" s="158" t="s">
        <v>13</v>
      </c>
      <c r="BG3" s="156"/>
      <c r="BH3" s="156"/>
      <c r="BI3" s="155"/>
      <c r="BJ3" s="157" t="s">
        <v>130</v>
      </c>
      <c r="BK3" s="156"/>
      <c r="BL3" s="156"/>
      <c r="BM3" s="155"/>
      <c r="BN3" s="2" t="s">
        <v>15</v>
      </c>
      <c r="BO3" s="157" t="s">
        <v>2</v>
      </c>
      <c r="BP3" s="156"/>
      <c r="BQ3" s="155"/>
      <c r="BR3" s="2" t="s">
        <v>129</v>
      </c>
      <c r="BS3" s="157" t="s">
        <v>128</v>
      </c>
      <c r="BT3" s="156"/>
      <c r="BU3" s="155"/>
      <c r="BV3" s="2" t="s">
        <v>127</v>
      </c>
      <c r="BW3" s="157" t="s">
        <v>126</v>
      </c>
      <c r="BX3" s="156"/>
      <c r="BY3" s="156"/>
      <c r="BZ3" s="155"/>
      <c r="CA3" s="2" t="s">
        <v>125</v>
      </c>
      <c r="CB3" s="154" t="s">
        <v>124</v>
      </c>
      <c r="CC3" s="153"/>
      <c r="CD3" s="152"/>
      <c r="CE3" s="1" t="s">
        <v>123</v>
      </c>
      <c r="CF3" s="154" t="s">
        <v>122</v>
      </c>
      <c r="CG3" s="153"/>
      <c r="CH3" s="153"/>
      <c r="CI3" s="152"/>
      <c r="CJ3" s="154" t="s">
        <v>121</v>
      </c>
      <c r="CK3" s="153"/>
      <c r="CL3" s="153"/>
      <c r="CM3" s="152"/>
      <c r="CN3" s="1" t="s">
        <v>120</v>
      </c>
      <c r="CO3" s="154" t="s">
        <v>11</v>
      </c>
      <c r="CP3" s="153"/>
      <c r="CQ3" s="152"/>
      <c r="CR3" s="1" t="s">
        <v>119</v>
      </c>
      <c r="CS3" s="83" t="s">
        <v>3</v>
      </c>
      <c r="CT3" s="83"/>
      <c r="CU3" s="83"/>
      <c r="CV3" s="84"/>
      <c r="CW3" s="63" t="s">
        <v>12</v>
      </c>
      <c r="CX3" s="63" t="s">
        <v>13</v>
      </c>
      <c r="CY3" s="7"/>
      <c r="CZ3" s="7"/>
      <c r="DA3" s="7"/>
      <c r="DB3" s="7"/>
      <c r="DC3" s="7"/>
    </row>
    <row r="4" spans="1:107">
      <c r="A4" s="79"/>
      <c r="B4" s="80"/>
      <c r="C4" s="81"/>
      <c r="D4" s="79"/>
      <c r="E4" s="86" t="s">
        <v>4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151"/>
      <c r="BF4" s="151"/>
      <c r="BG4" s="7"/>
      <c r="BH4" s="7"/>
      <c r="BI4" s="7"/>
      <c r="BJ4" s="7"/>
      <c r="BK4" s="7"/>
    </row>
    <row r="5" spans="1:107">
      <c r="A5" s="79"/>
      <c r="B5" s="80"/>
      <c r="C5" s="81"/>
      <c r="D5" s="79"/>
      <c r="E5" s="3">
        <v>35</v>
      </c>
      <c r="F5" s="3">
        <v>36</v>
      </c>
      <c r="G5" s="3">
        <v>37</v>
      </c>
      <c r="H5" s="3">
        <v>38</v>
      </c>
      <c r="I5" s="3">
        <v>39</v>
      </c>
      <c r="J5" s="3">
        <v>40</v>
      </c>
      <c r="K5" s="3">
        <v>41</v>
      </c>
      <c r="L5" s="4">
        <v>42</v>
      </c>
      <c r="M5" s="4">
        <v>43</v>
      </c>
      <c r="N5" s="4">
        <v>44</v>
      </c>
      <c r="O5" s="4">
        <v>45</v>
      </c>
      <c r="P5" s="4">
        <v>46</v>
      </c>
      <c r="Q5" s="4">
        <v>47</v>
      </c>
      <c r="R5" s="4">
        <v>48</v>
      </c>
      <c r="S5" s="4">
        <v>49</v>
      </c>
      <c r="T5" s="4">
        <v>50</v>
      </c>
      <c r="U5" s="4">
        <v>51</v>
      </c>
      <c r="V5" s="4">
        <v>52</v>
      </c>
      <c r="W5" s="4">
        <v>1</v>
      </c>
      <c r="X5" s="5">
        <v>2</v>
      </c>
      <c r="Y5" s="4">
        <v>3</v>
      </c>
      <c r="Z5" s="4">
        <v>4</v>
      </c>
      <c r="AA5" s="4">
        <v>5</v>
      </c>
      <c r="AB5" s="4">
        <v>6</v>
      </c>
      <c r="AC5" s="4">
        <v>7</v>
      </c>
      <c r="AD5" s="4">
        <v>8</v>
      </c>
      <c r="AE5" s="4">
        <v>9</v>
      </c>
      <c r="AF5" s="4">
        <v>10</v>
      </c>
      <c r="AG5" s="4">
        <v>11</v>
      </c>
      <c r="AH5" s="4">
        <v>12</v>
      </c>
      <c r="AI5" s="4">
        <v>13</v>
      </c>
      <c r="AJ5" s="4">
        <v>14</v>
      </c>
      <c r="AK5" s="4">
        <v>15</v>
      </c>
      <c r="AL5" s="4">
        <v>16</v>
      </c>
      <c r="AM5" s="4">
        <v>17</v>
      </c>
      <c r="AN5" s="4">
        <v>18</v>
      </c>
      <c r="AO5" s="4">
        <v>19</v>
      </c>
      <c r="AP5" s="4">
        <v>20</v>
      </c>
      <c r="AQ5" s="4">
        <v>21</v>
      </c>
      <c r="AR5" s="4">
        <v>22</v>
      </c>
      <c r="AS5" s="4">
        <v>23</v>
      </c>
      <c r="AT5" s="4">
        <v>24</v>
      </c>
      <c r="AU5" s="4">
        <v>25</v>
      </c>
      <c r="AV5" s="4">
        <v>26</v>
      </c>
      <c r="AW5" s="4">
        <v>27</v>
      </c>
      <c r="AX5" s="4">
        <v>28</v>
      </c>
      <c r="AY5" s="4">
        <v>29</v>
      </c>
      <c r="AZ5" s="4">
        <v>30</v>
      </c>
      <c r="BA5" s="4">
        <v>31</v>
      </c>
      <c r="BB5" s="4">
        <v>32</v>
      </c>
      <c r="BC5" s="4">
        <v>33</v>
      </c>
      <c r="BD5" s="4">
        <v>34</v>
      </c>
      <c r="BE5" s="151"/>
      <c r="BF5" s="151"/>
      <c r="BG5" s="7"/>
      <c r="BH5" s="7"/>
      <c r="BI5" s="7"/>
      <c r="BJ5" s="7"/>
      <c r="BK5" s="7"/>
    </row>
    <row r="6" spans="1:107">
      <c r="A6" s="79"/>
      <c r="B6" s="80"/>
      <c r="C6" s="81"/>
      <c r="D6" s="79"/>
      <c r="E6" s="86" t="s">
        <v>14</v>
      </c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151"/>
      <c r="BF6" s="151"/>
      <c r="BG6" s="7"/>
      <c r="BH6" s="7"/>
      <c r="BI6" s="7"/>
      <c r="BJ6" s="7"/>
      <c r="BK6" s="7"/>
    </row>
    <row r="7" spans="1:107">
      <c r="A7" s="79"/>
      <c r="B7" s="80"/>
      <c r="C7" s="81"/>
      <c r="D7" s="79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4">
        <v>8</v>
      </c>
      <c r="M7" s="4">
        <v>9</v>
      </c>
      <c r="N7" s="5">
        <v>10</v>
      </c>
      <c r="O7" s="4">
        <v>11</v>
      </c>
      <c r="P7" s="4">
        <v>12</v>
      </c>
      <c r="Q7" s="4">
        <v>13</v>
      </c>
      <c r="R7" s="4">
        <v>14</v>
      </c>
      <c r="S7" s="4">
        <v>15</v>
      </c>
      <c r="T7" s="4">
        <v>16</v>
      </c>
      <c r="U7" s="4">
        <v>17</v>
      </c>
      <c r="V7" s="6">
        <v>18</v>
      </c>
      <c r="W7" s="6">
        <v>19</v>
      </c>
      <c r="X7" s="5">
        <v>20</v>
      </c>
      <c r="Y7" s="4">
        <v>21</v>
      </c>
      <c r="Z7" s="4">
        <v>22</v>
      </c>
      <c r="AA7" s="4">
        <v>23</v>
      </c>
      <c r="AB7" s="4">
        <v>24</v>
      </c>
      <c r="AC7" s="4">
        <v>25</v>
      </c>
      <c r="AD7" s="5">
        <v>26</v>
      </c>
      <c r="AE7" s="5">
        <v>27</v>
      </c>
      <c r="AF7" s="5">
        <v>28</v>
      </c>
      <c r="AG7" s="5">
        <v>29</v>
      </c>
      <c r="AH7" s="5">
        <v>30</v>
      </c>
      <c r="AI7" s="5">
        <v>31</v>
      </c>
      <c r="AJ7" s="5">
        <v>32</v>
      </c>
      <c r="AK7" s="5">
        <v>33</v>
      </c>
      <c r="AL7" s="5">
        <v>34</v>
      </c>
      <c r="AM7" s="5">
        <v>35</v>
      </c>
      <c r="AN7" s="5">
        <v>36</v>
      </c>
      <c r="AO7" s="5">
        <v>37</v>
      </c>
      <c r="AP7" s="5">
        <v>38</v>
      </c>
      <c r="AQ7" s="5">
        <v>39</v>
      </c>
      <c r="AR7" s="5">
        <v>40</v>
      </c>
      <c r="AS7" s="5">
        <v>41</v>
      </c>
      <c r="AT7" s="5">
        <v>42</v>
      </c>
      <c r="AU7" s="4">
        <v>43</v>
      </c>
      <c r="AV7" s="11">
        <v>44</v>
      </c>
      <c r="AW7" s="6">
        <v>45</v>
      </c>
      <c r="AX7" s="6">
        <v>46</v>
      </c>
      <c r="AY7" s="6">
        <v>47</v>
      </c>
      <c r="AZ7" s="6">
        <v>48</v>
      </c>
      <c r="BA7" s="6">
        <v>49</v>
      </c>
      <c r="BB7" s="6">
        <v>50</v>
      </c>
      <c r="BC7" s="6">
        <v>51</v>
      </c>
      <c r="BD7" s="6">
        <v>52</v>
      </c>
      <c r="BE7" s="150"/>
      <c r="BF7" s="150"/>
      <c r="BG7" s="7"/>
      <c r="BH7" s="7"/>
      <c r="BI7" s="7"/>
      <c r="BJ7" s="7"/>
      <c r="BK7" s="7"/>
    </row>
    <row r="8" spans="1:107" ht="19.5" customHeight="1">
      <c r="A8" s="149" t="s">
        <v>118</v>
      </c>
      <c r="B8" s="138" t="s">
        <v>117</v>
      </c>
      <c r="C8" s="138" t="s">
        <v>5</v>
      </c>
      <c r="D8" s="127" t="s">
        <v>6</v>
      </c>
      <c r="E8" s="126">
        <v>4</v>
      </c>
      <c r="F8" s="126">
        <v>4</v>
      </c>
      <c r="G8" s="126">
        <v>4</v>
      </c>
      <c r="H8" s="126">
        <v>4</v>
      </c>
      <c r="I8" s="126">
        <v>4</v>
      </c>
      <c r="J8" s="126">
        <v>6</v>
      </c>
      <c r="K8" s="126">
        <v>4</v>
      </c>
      <c r="L8" s="126">
        <v>4</v>
      </c>
      <c r="M8" s="126">
        <v>4</v>
      </c>
      <c r="N8" s="126">
        <v>4</v>
      </c>
      <c r="O8" s="126">
        <v>4</v>
      </c>
      <c r="P8" s="126">
        <v>6</v>
      </c>
      <c r="Q8" s="126">
        <v>4</v>
      </c>
      <c r="R8" s="126">
        <v>4</v>
      </c>
      <c r="S8" s="126">
        <v>4</v>
      </c>
      <c r="T8" s="126">
        <v>4</v>
      </c>
      <c r="U8" s="126"/>
      <c r="V8" s="105" t="s">
        <v>70</v>
      </c>
      <c r="W8" s="105">
        <f>SUM(E8:U8)</f>
        <v>68</v>
      </c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30"/>
      <c r="AW8" s="105"/>
      <c r="AX8" s="105"/>
      <c r="AY8" s="105"/>
      <c r="AZ8" s="105"/>
      <c r="BA8" s="105"/>
      <c r="BB8" s="105"/>
      <c r="BC8" s="105"/>
      <c r="BD8" s="105"/>
      <c r="BE8" s="123">
        <f>SUM(AX8)</f>
        <v>0</v>
      </c>
      <c r="BF8" s="123"/>
    </row>
    <row r="9" spans="1:107" ht="15.75">
      <c r="A9" s="117"/>
      <c r="B9" s="136"/>
      <c r="C9" s="136"/>
      <c r="D9" s="127" t="s">
        <v>7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>
        <v>2</v>
      </c>
      <c r="V9" s="105"/>
      <c r="W9" s="120"/>
      <c r="X9" s="119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3"/>
      <c r="AQ9" s="123"/>
      <c r="AR9" s="123"/>
      <c r="AS9" s="123"/>
      <c r="AT9" s="122"/>
      <c r="AU9" s="123"/>
      <c r="AV9" s="130"/>
      <c r="AW9" s="105"/>
      <c r="AX9" s="105"/>
      <c r="AY9" s="105"/>
      <c r="AZ9" s="105"/>
      <c r="BA9" s="105"/>
      <c r="BB9" s="105"/>
      <c r="BC9" s="105"/>
      <c r="BD9" s="105"/>
      <c r="BE9" s="123"/>
      <c r="BF9" s="123">
        <v>14</v>
      </c>
    </row>
    <row r="10" spans="1:107" ht="15.75">
      <c r="A10" s="117"/>
      <c r="B10" s="138" t="s">
        <v>116</v>
      </c>
      <c r="C10" s="138" t="s">
        <v>69</v>
      </c>
      <c r="D10" s="127" t="s">
        <v>6</v>
      </c>
      <c r="E10" s="126">
        <v>2</v>
      </c>
      <c r="F10" s="126">
        <v>2</v>
      </c>
      <c r="G10" s="126">
        <v>2</v>
      </c>
      <c r="H10" s="126">
        <v>2</v>
      </c>
      <c r="I10" s="126">
        <v>2</v>
      </c>
      <c r="J10" s="126">
        <v>2</v>
      </c>
      <c r="K10" s="126">
        <v>2</v>
      </c>
      <c r="L10" s="126">
        <v>2</v>
      </c>
      <c r="M10" s="126">
        <v>2</v>
      </c>
      <c r="N10" s="126">
        <v>2</v>
      </c>
      <c r="O10" s="126">
        <v>2</v>
      </c>
      <c r="P10" s="126">
        <v>2</v>
      </c>
      <c r="Q10" s="126">
        <v>2</v>
      </c>
      <c r="R10" s="126">
        <v>2</v>
      </c>
      <c r="S10" s="126">
        <v>2</v>
      </c>
      <c r="T10" s="126">
        <v>2</v>
      </c>
      <c r="U10" s="126"/>
      <c r="V10" s="105"/>
      <c r="W10" s="105">
        <f>SUM(E10:U10)</f>
        <v>32</v>
      </c>
      <c r="X10" s="126">
        <v>2</v>
      </c>
      <c r="Y10" s="126">
        <v>2</v>
      </c>
      <c r="Z10" s="126">
        <v>2</v>
      </c>
      <c r="AA10" s="126">
        <v>2</v>
      </c>
      <c r="AB10" s="126">
        <v>2</v>
      </c>
      <c r="AC10" s="126">
        <v>2</v>
      </c>
      <c r="AD10" s="126">
        <v>2</v>
      </c>
      <c r="AE10" s="126">
        <v>2</v>
      </c>
      <c r="AF10" s="126">
        <v>2</v>
      </c>
      <c r="AG10" s="126">
        <v>2</v>
      </c>
      <c r="AH10" s="126">
        <v>2</v>
      </c>
      <c r="AI10" s="126">
        <v>2</v>
      </c>
      <c r="AJ10" s="126">
        <v>2</v>
      </c>
      <c r="AK10" s="126">
        <v>2</v>
      </c>
      <c r="AL10" s="126">
        <v>2</v>
      </c>
      <c r="AM10" s="126">
        <v>2</v>
      </c>
      <c r="AN10" s="126">
        <v>2</v>
      </c>
      <c r="AO10" s="126">
        <v>2</v>
      </c>
      <c r="AP10" s="126">
        <v>2</v>
      </c>
      <c r="AQ10" s="126">
        <v>2</v>
      </c>
      <c r="AR10" s="126">
        <v>2</v>
      </c>
      <c r="AS10" s="126">
        <v>2</v>
      </c>
      <c r="AT10" s="126"/>
      <c r="AU10" s="126"/>
      <c r="AV10" s="130"/>
      <c r="AW10" s="105" t="s">
        <v>70</v>
      </c>
      <c r="AX10" s="105">
        <f>SUM(X10:AU10)</f>
        <v>44</v>
      </c>
      <c r="AY10" s="105"/>
      <c r="AZ10" s="105"/>
      <c r="BA10" s="105"/>
      <c r="BB10" s="105"/>
      <c r="BC10" s="105"/>
      <c r="BD10" s="105"/>
      <c r="BE10" s="123">
        <v>62</v>
      </c>
      <c r="BF10" s="123"/>
    </row>
    <row r="11" spans="1:107" ht="15.75">
      <c r="A11" s="117"/>
      <c r="B11" s="136"/>
      <c r="C11" s="136"/>
      <c r="D11" s="127" t="s">
        <v>7</v>
      </c>
      <c r="E11" s="131"/>
      <c r="F11" s="131"/>
      <c r="G11" s="131"/>
      <c r="H11" s="131"/>
      <c r="I11" s="131"/>
      <c r="J11" s="131"/>
      <c r="K11" s="131"/>
      <c r="L11" s="125"/>
      <c r="M11" s="125"/>
      <c r="N11" s="125"/>
      <c r="O11" s="125"/>
      <c r="P11" s="125"/>
      <c r="Q11" s="125"/>
      <c r="R11" s="125"/>
      <c r="S11" s="125"/>
      <c r="T11" s="125"/>
      <c r="U11" s="125">
        <v>2</v>
      </c>
      <c r="V11" s="120"/>
      <c r="W11" s="120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47"/>
      <c r="AM11" s="147"/>
      <c r="AN11" s="148"/>
      <c r="AO11" s="147"/>
      <c r="AP11" s="146"/>
      <c r="AQ11" s="146"/>
      <c r="AR11" s="146"/>
      <c r="AS11" s="146"/>
      <c r="AT11" s="145">
        <v>2</v>
      </c>
      <c r="AU11" s="125"/>
      <c r="AV11" s="130"/>
      <c r="AW11" s="105"/>
      <c r="AX11" s="120"/>
      <c r="AY11" s="105"/>
      <c r="AZ11" s="105"/>
      <c r="BA11" s="105"/>
      <c r="BB11" s="105"/>
      <c r="BC11" s="105"/>
      <c r="BD11" s="105"/>
      <c r="BE11" s="123"/>
      <c r="BF11" s="123">
        <v>10</v>
      </c>
    </row>
    <row r="12" spans="1:107" ht="15.75">
      <c r="A12" s="117"/>
      <c r="B12" s="138" t="s">
        <v>115</v>
      </c>
      <c r="C12" s="138" t="s">
        <v>8</v>
      </c>
      <c r="D12" s="127" t="s">
        <v>6</v>
      </c>
      <c r="E12" s="126">
        <v>2</v>
      </c>
      <c r="F12" s="126">
        <v>2</v>
      </c>
      <c r="G12" s="126">
        <v>2</v>
      </c>
      <c r="H12" s="126">
        <v>2</v>
      </c>
      <c r="I12" s="126">
        <v>2</v>
      </c>
      <c r="J12" s="126">
        <v>2</v>
      </c>
      <c r="K12" s="126">
        <v>2</v>
      </c>
      <c r="L12" s="126">
        <v>2</v>
      </c>
      <c r="M12" s="126">
        <v>2</v>
      </c>
      <c r="N12" s="126">
        <v>2</v>
      </c>
      <c r="O12" s="126">
        <v>2</v>
      </c>
      <c r="P12" s="126">
        <v>2</v>
      </c>
      <c r="Q12" s="126">
        <v>2</v>
      </c>
      <c r="R12" s="126">
        <v>2</v>
      </c>
      <c r="S12" s="126">
        <v>2</v>
      </c>
      <c r="T12" s="126">
        <v>2</v>
      </c>
      <c r="U12" s="126">
        <v>2</v>
      </c>
      <c r="V12" s="105" t="s">
        <v>21</v>
      </c>
      <c r="W12" s="105">
        <f>SUM(E12:U12)</f>
        <v>34</v>
      </c>
      <c r="X12" s="126">
        <v>2</v>
      </c>
      <c r="Y12" s="126">
        <v>2</v>
      </c>
      <c r="Z12" s="126">
        <v>2</v>
      </c>
      <c r="AA12" s="126">
        <v>2</v>
      </c>
      <c r="AB12" s="126">
        <v>2</v>
      </c>
      <c r="AC12" s="126">
        <v>2</v>
      </c>
      <c r="AD12" s="126">
        <v>2</v>
      </c>
      <c r="AE12" s="126">
        <v>2</v>
      </c>
      <c r="AF12" s="126">
        <v>2</v>
      </c>
      <c r="AG12" s="126">
        <v>2</v>
      </c>
      <c r="AH12" s="126">
        <v>2</v>
      </c>
      <c r="AI12" s="126">
        <v>2</v>
      </c>
      <c r="AJ12" s="126">
        <v>2</v>
      </c>
      <c r="AK12" s="126">
        <v>2</v>
      </c>
      <c r="AL12" s="126">
        <v>2</v>
      </c>
      <c r="AM12" s="126">
        <v>2</v>
      </c>
      <c r="AN12" s="126">
        <v>2</v>
      </c>
      <c r="AO12" s="126">
        <v>2</v>
      </c>
      <c r="AP12" s="126">
        <v>2</v>
      </c>
      <c r="AQ12" s="126">
        <v>2</v>
      </c>
      <c r="AR12" s="126">
        <v>2</v>
      </c>
      <c r="AS12" s="126">
        <v>4</v>
      </c>
      <c r="AT12" s="126"/>
      <c r="AU12" s="126"/>
      <c r="AV12" s="130"/>
      <c r="AW12" s="105" t="s">
        <v>70</v>
      </c>
      <c r="AX12" s="105">
        <f>SUM(X12:AU12)</f>
        <v>46</v>
      </c>
      <c r="AY12" s="105"/>
      <c r="AZ12" s="105"/>
      <c r="BA12" s="105"/>
      <c r="BB12" s="105"/>
      <c r="BC12" s="105"/>
      <c r="BD12" s="105"/>
      <c r="BE12" s="123">
        <v>62</v>
      </c>
      <c r="BF12" s="123"/>
    </row>
    <row r="13" spans="1:107" ht="15.75">
      <c r="A13" s="117"/>
      <c r="B13" s="136"/>
      <c r="C13" s="136"/>
      <c r="D13" s="127" t="s">
        <v>7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23"/>
      <c r="V13" s="105"/>
      <c r="W13" s="120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23"/>
      <c r="AV13" s="130"/>
      <c r="AW13" s="105"/>
      <c r="AX13" s="120"/>
      <c r="AY13" s="105"/>
      <c r="AZ13" s="105"/>
      <c r="BA13" s="105"/>
      <c r="BB13" s="105"/>
      <c r="BC13" s="105"/>
      <c r="BD13" s="105"/>
      <c r="BE13" s="123"/>
      <c r="BF13" s="123">
        <v>62</v>
      </c>
    </row>
    <row r="14" spans="1:107" ht="15.75">
      <c r="A14" s="117"/>
      <c r="B14" s="138" t="s">
        <v>114</v>
      </c>
      <c r="C14" s="138" t="s">
        <v>113</v>
      </c>
      <c r="D14" s="127" t="s">
        <v>6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3"/>
      <c r="V14" s="105"/>
      <c r="W14" s="105"/>
      <c r="X14" s="113">
        <v>2</v>
      </c>
      <c r="Y14" s="123">
        <v>4</v>
      </c>
      <c r="Z14" s="123">
        <v>2</v>
      </c>
      <c r="AA14" s="113">
        <v>2</v>
      </c>
      <c r="AB14" s="123">
        <v>4</v>
      </c>
      <c r="AC14" s="123">
        <v>2</v>
      </c>
      <c r="AD14" s="113">
        <v>2</v>
      </c>
      <c r="AE14" s="123">
        <v>4</v>
      </c>
      <c r="AF14" s="123">
        <v>2</v>
      </c>
      <c r="AG14" s="113">
        <v>2</v>
      </c>
      <c r="AH14" s="123">
        <v>2</v>
      </c>
      <c r="AI14" s="123">
        <v>4</v>
      </c>
      <c r="AJ14" s="113">
        <v>2</v>
      </c>
      <c r="AK14" s="123">
        <v>2</v>
      </c>
      <c r="AL14" s="123">
        <v>4</v>
      </c>
      <c r="AM14" s="113">
        <v>2</v>
      </c>
      <c r="AN14" s="123">
        <v>2</v>
      </c>
      <c r="AO14" s="123">
        <v>4</v>
      </c>
      <c r="AP14" s="113">
        <v>2</v>
      </c>
      <c r="AQ14" s="123">
        <v>4</v>
      </c>
      <c r="AR14" s="123">
        <v>2</v>
      </c>
      <c r="AS14" s="113">
        <v>4</v>
      </c>
      <c r="AT14" s="123"/>
      <c r="AU14" s="123"/>
      <c r="AV14" s="130"/>
      <c r="AW14" s="105" t="s">
        <v>70</v>
      </c>
      <c r="AX14" s="105">
        <f>SUM(X14:AU14)</f>
        <v>60</v>
      </c>
      <c r="AY14" s="105"/>
      <c r="AZ14" s="105"/>
      <c r="BA14" s="105"/>
      <c r="BB14" s="105"/>
      <c r="BC14" s="105"/>
      <c r="BD14" s="105"/>
      <c r="BE14" s="123">
        <v>64</v>
      </c>
      <c r="BF14" s="123"/>
    </row>
    <row r="15" spans="1:107" ht="15.75">
      <c r="A15" s="117"/>
      <c r="B15" s="136"/>
      <c r="C15" s="136"/>
      <c r="D15" s="127" t="s">
        <v>7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23"/>
      <c r="V15" s="105"/>
      <c r="W15" s="120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>
        <v>4</v>
      </c>
      <c r="AU15" s="119"/>
      <c r="AV15" s="130"/>
      <c r="AW15" s="105"/>
      <c r="AX15" s="120"/>
      <c r="AY15" s="105"/>
      <c r="AZ15" s="105"/>
      <c r="BA15" s="105"/>
      <c r="BB15" s="105"/>
      <c r="BC15" s="105"/>
      <c r="BD15" s="105"/>
      <c r="BE15" s="123"/>
      <c r="BF15" s="123">
        <v>32</v>
      </c>
    </row>
    <row r="16" spans="1:107" ht="15.75">
      <c r="A16" s="117"/>
      <c r="B16" s="138" t="s">
        <v>112</v>
      </c>
      <c r="C16" s="138" t="s">
        <v>111</v>
      </c>
      <c r="D16" s="127" t="s">
        <v>6</v>
      </c>
      <c r="E16" s="126">
        <v>4</v>
      </c>
      <c r="F16" s="126">
        <v>2</v>
      </c>
      <c r="G16" s="126">
        <v>4</v>
      </c>
      <c r="H16" s="126">
        <v>2</v>
      </c>
      <c r="I16" s="126">
        <v>2</v>
      </c>
      <c r="J16" s="126">
        <v>2</v>
      </c>
      <c r="K16" s="126">
        <v>4</v>
      </c>
      <c r="L16" s="126">
        <v>2</v>
      </c>
      <c r="M16" s="126">
        <v>2</v>
      </c>
      <c r="N16" s="126">
        <v>2</v>
      </c>
      <c r="O16" s="126">
        <v>4</v>
      </c>
      <c r="P16" s="126">
        <v>2</v>
      </c>
      <c r="Q16" s="123">
        <v>4</v>
      </c>
      <c r="R16" s="123">
        <v>2</v>
      </c>
      <c r="S16" s="123">
        <v>4</v>
      </c>
      <c r="T16" s="123">
        <v>4</v>
      </c>
      <c r="U16" s="123"/>
      <c r="V16" s="105" t="s">
        <v>70</v>
      </c>
      <c r="W16" s="105">
        <f>SUM(E16:U16)</f>
        <v>46</v>
      </c>
      <c r="X16" s="113"/>
      <c r="Y16" s="123"/>
      <c r="Z16" s="113"/>
      <c r="AA16" s="123"/>
      <c r="AB16" s="113"/>
      <c r="AC16" s="123"/>
      <c r="AD16" s="113"/>
      <c r="AE16" s="123"/>
      <c r="AF16" s="113"/>
      <c r="AG16" s="123"/>
      <c r="AH16" s="113"/>
      <c r="AI16" s="123"/>
      <c r="AJ16" s="113"/>
      <c r="AK16" s="123"/>
      <c r="AL16" s="113"/>
      <c r="AM16" s="123"/>
      <c r="AN16" s="113"/>
      <c r="AO16" s="123"/>
      <c r="AP16" s="113"/>
      <c r="AQ16" s="123"/>
      <c r="AR16" s="113"/>
      <c r="AS16" s="123"/>
      <c r="AT16" s="113"/>
      <c r="AU16" s="123"/>
      <c r="AV16" s="130"/>
      <c r="AW16" s="105"/>
      <c r="AX16" s="105"/>
      <c r="AY16" s="105"/>
      <c r="AZ16" s="105"/>
      <c r="BA16" s="105"/>
      <c r="BB16" s="105"/>
      <c r="BC16" s="105"/>
      <c r="BD16" s="105"/>
      <c r="BE16" s="123">
        <v>64</v>
      </c>
      <c r="BF16" s="123"/>
    </row>
    <row r="17" spans="1:58" ht="15.75">
      <c r="A17" s="117"/>
      <c r="B17" s="136"/>
      <c r="C17" s="136"/>
      <c r="D17" s="127" t="s">
        <v>7</v>
      </c>
      <c r="E17" s="126"/>
      <c r="F17" s="126"/>
      <c r="G17" s="126"/>
      <c r="H17" s="126"/>
      <c r="I17" s="126"/>
      <c r="J17" s="126"/>
      <c r="K17" s="126"/>
      <c r="L17" s="123"/>
      <c r="M17" s="123"/>
      <c r="N17" s="123"/>
      <c r="O17" s="123"/>
      <c r="P17" s="123"/>
      <c r="Q17" s="123"/>
      <c r="R17" s="123"/>
      <c r="S17" s="123"/>
      <c r="T17" s="123"/>
      <c r="U17" s="125">
        <v>2</v>
      </c>
      <c r="V17" s="105"/>
      <c r="W17" s="120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30"/>
      <c r="AW17" s="105"/>
      <c r="AX17" s="120"/>
      <c r="AY17" s="105"/>
      <c r="AZ17" s="105"/>
      <c r="BA17" s="105"/>
      <c r="BB17" s="105"/>
      <c r="BC17" s="105"/>
      <c r="BD17" s="105"/>
      <c r="BE17" s="123"/>
      <c r="BF17" s="123">
        <v>32</v>
      </c>
    </row>
    <row r="18" spans="1:58" ht="15.75">
      <c r="A18" s="117"/>
      <c r="B18" s="138" t="s">
        <v>110</v>
      </c>
      <c r="C18" s="143" t="s">
        <v>109</v>
      </c>
      <c r="D18" s="127" t="s">
        <v>6</v>
      </c>
      <c r="E18" s="126">
        <v>2</v>
      </c>
      <c r="F18" s="126">
        <v>2</v>
      </c>
      <c r="G18" s="126">
        <v>2</v>
      </c>
      <c r="H18" s="126">
        <v>2</v>
      </c>
      <c r="I18" s="126">
        <v>2</v>
      </c>
      <c r="J18" s="126">
        <v>2</v>
      </c>
      <c r="K18" s="126">
        <v>2</v>
      </c>
      <c r="L18" s="126">
        <v>2</v>
      </c>
      <c r="M18" s="126">
        <v>2</v>
      </c>
      <c r="N18" s="126">
        <v>2</v>
      </c>
      <c r="O18" s="126">
        <v>2</v>
      </c>
      <c r="P18" s="126">
        <v>2</v>
      </c>
      <c r="Q18" s="126">
        <v>2</v>
      </c>
      <c r="R18" s="126">
        <v>2</v>
      </c>
      <c r="S18" s="126">
        <v>2</v>
      </c>
      <c r="T18" s="126">
        <v>2</v>
      </c>
      <c r="U18" s="125"/>
      <c r="V18" s="105" t="s">
        <v>70</v>
      </c>
      <c r="W18" s="142">
        <f>SUM(E18:U18)</f>
        <v>32</v>
      </c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30"/>
      <c r="AW18" s="105"/>
      <c r="AX18" s="120"/>
      <c r="AY18" s="105"/>
      <c r="AZ18" s="105"/>
      <c r="BA18" s="105"/>
      <c r="BB18" s="105"/>
      <c r="BC18" s="105"/>
      <c r="BD18" s="105"/>
      <c r="BE18" s="123"/>
      <c r="BF18" s="123"/>
    </row>
    <row r="19" spans="1:58" ht="15.75">
      <c r="A19" s="117"/>
      <c r="B19" s="136"/>
      <c r="C19" s="140"/>
      <c r="D19" s="127" t="s">
        <v>7</v>
      </c>
      <c r="E19" s="126"/>
      <c r="F19" s="126"/>
      <c r="G19" s="126"/>
      <c r="H19" s="126"/>
      <c r="I19" s="126"/>
      <c r="J19" s="126"/>
      <c r="K19" s="126"/>
      <c r="L19" s="123"/>
      <c r="M19" s="123"/>
      <c r="N19" s="123"/>
      <c r="O19" s="123"/>
      <c r="P19" s="123"/>
      <c r="Q19" s="123"/>
      <c r="R19" s="123"/>
      <c r="S19" s="123"/>
      <c r="T19" s="123"/>
      <c r="U19" s="125"/>
      <c r="V19" s="105"/>
      <c r="W19" s="120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30"/>
      <c r="AW19" s="105"/>
      <c r="AX19" s="120"/>
      <c r="AY19" s="105"/>
      <c r="AZ19" s="105"/>
      <c r="BA19" s="105"/>
      <c r="BB19" s="105"/>
      <c r="BC19" s="105"/>
      <c r="BD19" s="105"/>
      <c r="BE19" s="123"/>
      <c r="BF19" s="123"/>
    </row>
    <row r="20" spans="1:58" ht="15.75">
      <c r="A20" s="117"/>
      <c r="B20" s="138" t="s">
        <v>108</v>
      </c>
      <c r="C20" s="138" t="s">
        <v>107</v>
      </c>
      <c r="D20" s="127" t="s">
        <v>6</v>
      </c>
      <c r="E20" s="126">
        <v>4</v>
      </c>
      <c r="F20" s="126">
        <v>4</v>
      </c>
      <c r="G20" s="126">
        <v>2</v>
      </c>
      <c r="H20" s="126">
        <v>4</v>
      </c>
      <c r="I20" s="126">
        <v>4</v>
      </c>
      <c r="J20" s="126">
        <v>2</v>
      </c>
      <c r="K20" s="126">
        <v>4</v>
      </c>
      <c r="L20" s="126">
        <v>4</v>
      </c>
      <c r="M20" s="126">
        <v>2</v>
      </c>
      <c r="N20" s="126">
        <v>4</v>
      </c>
      <c r="O20" s="126">
        <v>2</v>
      </c>
      <c r="P20" s="126">
        <v>4</v>
      </c>
      <c r="Q20" s="126">
        <v>4</v>
      </c>
      <c r="R20" s="126">
        <v>4</v>
      </c>
      <c r="S20" s="126">
        <v>2</v>
      </c>
      <c r="T20" s="126">
        <v>4</v>
      </c>
      <c r="U20" s="126"/>
      <c r="V20" s="105"/>
      <c r="W20" s="105">
        <f>SUM(E20:U20)</f>
        <v>54</v>
      </c>
      <c r="X20" s="113">
        <v>2</v>
      </c>
      <c r="Y20" s="123">
        <v>2</v>
      </c>
      <c r="Z20" s="113">
        <v>4</v>
      </c>
      <c r="AA20" s="123">
        <v>2</v>
      </c>
      <c r="AB20" s="113">
        <v>4</v>
      </c>
      <c r="AC20" s="123">
        <v>2</v>
      </c>
      <c r="AD20" s="113">
        <v>2</v>
      </c>
      <c r="AE20" s="123">
        <v>2</v>
      </c>
      <c r="AF20" s="113">
        <v>2</v>
      </c>
      <c r="AG20" s="123">
        <v>2</v>
      </c>
      <c r="AH20" s="113">
        <v>4</v>
      </c>
      <c r="AI20" s="123">
        <v>2</v>
      </c>
      <c r="AJ20" s="113">
        <v>2</v>
      </c>
      <c r="AK20" s="123">
        <v>2</v>
      </c>
      <c r="AL20" s="113">
        <v>2</v>
      </c>
      <c r="AM20" s="123">
        <v>2</v>
      </c>
      <c r="AN20" s="113">
        <v>2</v>
      </c>
      <c r="AO20" s="123">
        <v>2</v>
      </c>
      <c r="AP20" s="113">
        <v>2</v>
      </c>
      <c r="AQ20" s="123">
        <v>2</v>
      </c>
      <c r="AR20" s="113">
        <v>2</v>
      </c>
      <c r="AS20" s="123">
        <v>2</v>
      </c>
      <c r="AT20" s="113"/>
      <c r="AU20" s="123"/>
      <c r="AV20" s="130"/>
      <c r="AW20" s="105" t="s">
        <v>70</v>
      </c>
      <c r="AX20" s="105">
        <f>SUM(X20:AT20)</f>
        <v>50</v>
      </c>
      <c r="AY20" s="105"/>
      <c r="AZ20" s="105"/>
      <c r="BA20" s="105"/>
      <c r="BB20" s="105"/>
      <c r="BC20" s="105"/>
      <c r="BD20" s="105"/>
      <c r="BE20" s="123">
        <v>64</v>
      </c>
      <c r="BF20" s="123"/>
    </row>
    <row r="21" spans="1:58" ht="15.75">
      <c r="A21" s="117"/>
      <c r="B21" s="136"/>
      <c r="C21" s="136"/>
      <c r="D21" s="127" t="s">
        <v>7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>
        <v>8</v>
      </c>
      <c r="V21" s="105"/>
      <c r="W21" s="120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25"/>
      <c r="AO21" s="123"/>
      <c r="AP21" s="123"/>
      <c r="AQ21" s="123"/>
      <c r="AR21" s="123"/>
      <c r="AS21" s="123"/>
      <c r="AT21" s="125">
        <v>6</v>
      </c>
      <c r="AU21" s="125"/>
      <c r="AV21" s="130"/>
      <c r="AW21" s="105"/>
      <c r="AX21" s="120"/>
      <c r="AY21" s="105"/>
      <c r="AZ21" s="105"/>
      <c r="BA21" s="105"/>
      <c r="BB21" s="105"/>
      <c r="BC21" s="105"/>
      <c r="BD21" s="105"/>
      <c r="BE21" s="123"/>
      <c r="BF21" s="123">
        <v>32</v>
      </c>
    </row>
    <row r="22" spans="1:58" ht="15.75">
      <c r="A22" s="117"/>
      <c r="B22" s="138" t="s">
        <v>106</v>
      </c>
      <c r="C22" s="143" t="s">
        <v>105</v>
      </c>
      <c r="D22" s="127" t="s">
        <v>6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05"/>
      <c r="W22" s="120"/>
      <c r="X22" s="144">
        <v>2</v>
      </c>
      <c r="Y22" s="144">
        <v>2</v>
      </c>
      <c r="Z22" s="144">
        <v>4</v>
      </c>
      <c r="AA22" s="144">
        <v>2</v>
      </c>
      <c r="AB22" s="144">
        <v>4</v>
      </c>
      <c r="AC22" s="144">
        <v>2</v>
      </c>
      <c r="AD22" s="144">
        <v>4</v>
      </c>
      <c r="AE22" s="144">
        <v>2</v>
      </c>
      <c r="AF22" s="144">
        <v>4</v>
      </c>
      <c r="AG22" s="144">
        <v>2</v>
      </c>
      <c r="AH22" s="144">
        <v>4</v>
      </c>
      <c r="AI22" s="144">
        <v>2</v>
      </c>
      <c r="AJ22" s="144">
        <v>4</v>
      </c>
      <c r="AK22" s="144">
        <v>2</v>
      </c>
      <c r="AL22" s="144">
        <v>4</v>
      </c>
      <c r="AM22" s="144">
        <v>2</v>
      </c>
      <c r="AN22" s="144">
        <v>4</v>
      </c>
      <c r="AO22" s="144">
        <v>2</v>
      </c>
      <c r="AP22" s="144">
        <v>4</v>
      </c>
      <c r="AQ22" s="144">
        <v>2</v>
      </c>
      <c r="AR22" s="144">
        <v>6</v>
      </c>
      <c r="AS22" s="144">
        <v>4</v>
      </c>
      <c r="AT22" s="144"/>
      <c r="AU22" s="125"/>
      <c r="AV22" s="130"/>
      <c r="AW22" s="105" t="s">
        <v>70</v>
      </c>
      <c r="AX22" s="142">
        <f>SUM(X22:AU22)</f>
        <v>68</v>
      </c>
      <c r="AY22" s="105"/>
      <c r="AZ22" s="105"/>
      <c r="BA22" s="105"/>
      <c r="BB22" s="105"/>
      <c r="BC22" s="105"/>
      <c r="BD22" s="105"/>
      <c r="BE22" s="123"/>
      <c r="BF22" s="123"/>
    </row>
    <row r="23" spans="1:58" ht="15.75">
      <c r="A23" s="117"/>
      <c r="B23" s="136"/>
      <c r="C23" s="140"/>
      <c r="D23" s="127" t="s">
        <v>7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05"/>
      <c r="W23" s="120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25"/>
      <c r="AO23" s="123"/>
      <c r="AP23" s="123"/>
      <c r="AQ23" s="123"/>
      <c r="AR23" s="123"/>
      <c r="AS23" s="123"/>
      <c r="AT23" s="125">
        <v>2</v>
      </c>
      <c r="AU23" s="125"/>
      <c r="AV23" s="130"/>
      <c r="AW23" s="105"/>
      <c r="AX23" s="120"/>
      <c r="AY23" s="105"/>
      <c r="AZ23" s="105"/>
      <c r="BA23" s="105"/>
      <c r="BB23" s="105"/>
      <c r="BC23" s="105"/>
      <c r="BD23" s="105"/>
      <c r="BE23" s="123"/>
      <c r="BF23" s="123"/>
    </row>
    <row r="24" spans="1:58" ht="15.75">
      <c r="A24" s="117"/>
      <c r="B24" s="138" t="s">
        <v>104</v>
      </c>
      <c r="C24" s="138" t="s">
        <v>103</v>
      </c>
      <c r="D24" s="127" t="s">
        <v>6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5"/>
      <c r="W24" s="120"/>
      <c r="X24" s="113">
        <v>6</v>
      </c>
      <c r="Y24" s="123">
        <v>4</v>
      </c>
      <c r="Z24" s="123">
        <v>4</v>
      </c>
      <c r="AA24" s="113">
        <v>6</v>
      </c>
      <c r="AB24" s="123">
        <v>4</v>
      </c>
      <c r="AC24" s="123">
        <v>6</v>
      </c>
      <c r="AD24" s="113">
        <v>4</v>
      </c>
      <c r="AE24" s="123">
        <v>4</v>
      </c>
      <c r="AF24" s="123">
        <v>6</v>
      </c>
      <c r="AG24" s="113">
        <v>4</v>
      </c>
      <c r="AH24" s="123">
        <v>6</v>
      </c>
      <c r="AI24" s="123">
        <v>4</v>
      </c>
      <c r="AJ24" s="113">
        <v>4</v>
      </c>
      <c r="AK24" s="123">
        <v>6</v>
      </c>
      <c r="AL24" s="123">
        <v>4</v>
      </c>
      <c r="AM24" s="113">
        <v>6</v>
      </c>
      <c r="AN24" s="123">
        <v>4</v>
      </c>
      <c r="AO24" s="123">
        <v>6</v>
      </c>
      <c r="AP24" s="113">
        <v>4</v>
      </c>
      <c r="AQ24" s="123">
        <v>4</v>
      </c>
      <c r="AR24" s="123">
        <v>4</v>
      </c>
      <c r="AS24" s="113">
        <v>3</v>
      </c>
      <c r="AT24" s="137"/>
      <c r="AU24" s="106" t="s">
        <v>96</v>
      </c>
      <c r="AV24" s="130"/>
      <c r="AW24" s="105"/>
      <c r="AX24" s="142">
        <f>SUM(X24:AU24)</f>
        <v>103</v>
      </c>
      <c r="AY24" s="105"/>
      <c r="AZ24" s="105"/>
      <c r="BA24" s="105"/>
      <c r="BB24" s="105"/>
      <c r="BC24" s="105"/>
      <c r="BD24" s="105"/>
      <c r="BE24" s="123">
        <v>64</v>
      </c>
      <c r="BF24" s="123"/>
    </row>
    <row r="25" spans="1:58" ht="15.75">
      <c r="A25" s="117"/>
      <c r="B25" s="136"/>
      <c r="C25" s="136"/>
      <c r="D25" s="127" t="s">
        <v>7</v>
      </c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05"/>
      <c r="W25" s="120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25"/>
      <c r="AO25" s="125"/>
      <c r="AP25" s="125"/>
      <c r="AQ25" s="125"/>
      <c r="AR25" s="125"/>
      <c r="AS25" s="125"/>
      <c r="AT25" s="125">
        <v>2</v>
      </c>
      <c r="AU25" s="125"/>
      <c r="AV25" s="130"/>
      <c r="AW25" s="105"/>
      <c r="AX25" s="120"/>
      <c r="AY25" s="105"/>
      <c r="AZ25" s="105"/>
      <c r="BA25" s="105"/>
      <c r="BB25" s="105"/>
      <c r="BC25" s="105"/>
      <c r="BD25" s="105"/>
      <c r="BE25" s="123"/>
      <c r="BF25" s="123">
        <v>32</v>
      </c>
    </row>
    <row r="26" spans="1:58" ht="15.75">
      <c r="A26" s="117"/>
      <c r="B26" s="138" t="s">
        <v>102</v>
      </c>
      <c r="C26" s="138" t="s">
        <v>101</v>
      </c>
      <c r="D26" s="127" t="s">
        <v>6</v>
      </c>
      <c r="E26" s="126">
        <v>6</v>
      </c>
      <c r="F26" s="126">
        <v>4</v>
      </c>
      <c r="G26" s="126">
        <v>6</v>
      </c>
      <c r="H26" s="126">
        <v>6</v>
      </c>
      <c r="I26" s="126">
        <v>6</v>
      </c>
      <c r="J26" s="126">
        <v>4</v>
      </c>
      <c r="K26" s="126">
        <v>6</v>
      </c>
      <c r="L26" s="126">
        <v>4</v>
      </c>
      <c r="M26" s="126">
        <v>6</v>
      </c>
      <c r="N26" s="126">
        <v>6</v>
      </c>
      <c r="O26" s="126">
        <v>6</v>
      </c>
      <c r="P26" s="126">
        <v>4</v>
      </c>
      <c r="Q26" s="126">
        <v>4</v>
      </c>
      <c r="R26" s="126">
        <v>6</v>
      </c>
      <c r="S26" s="126">
        <v>4</v>
      </c>
      <c r="T26" s="126">
        <v>6</v>
      </c>
      <c r="U26" s="109">
        <v>2</v>
      </c>
      <c r="V26" s="105" t="s">
        <v>70</v>
      </c>
      <c r="W26" s="142">
        <f>SUM(E26:U26)</f>
        <v>86</v>
      </c>
      <c r="X26" s="11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09"/>
      <c r="AU26" s="123"/>
      <c r="AV26" s="130"/>
      <c r="AW26" s="105"/>
      <c r="AX26" s="105"/>
      <c r="AY26" s="105"/>
      <c r="AZ26" s="105"/>
      <c r="BA26" s="105"/>
      <c r="BB26" s="105"/>
      <c r="BC26" s="105"/>
      <c r="BD26" s="105"/>
      <c r="BE26" s="123">
        <v>64</v>
      </c>
      <c r="BF26" s="123"/>
    </row>
    <row r="27" spans="1:58" ht="15.75">
      <c r="A27" s="117"/>
      <c r="B27" s="136"/>
      <c r="C27" s="136"/>
      <c r="D27" s="127" t="s">
        <v>7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>
        <v>2</v>
      </c>
      <c r="V27" s="105"/>
      <c r="W27" s="120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23"/>
      <c r="AU27" s="123"/>
      <c r="AV27" s="130"/>
      <c r="AW27" s="105"/>
      <c r="AX27" s="120"/>
      <c r="AY27" s="105"/>
      <c r="AZ27" s="105"/>
      <c r="BA27" s="105"/>
      <c r="BB27" s="105"/>
      <c r="BC27" s="105"/>
      <c r="BD27" s="105"/>
      <c r="BE27" s="123"/>
      <c r="BF27" s="123">
        <v>32</v>
      </c>
    </row>
    <row r="28" spans="1:58" ht="15.75">
      <c r="A28" s="117"/>
      <c r="B28" s="138" t="s">
        <v>100</v>
      </c>
      <c r="C28" s="138" t="s">
        <v>99</v>
      </c>
      <c r="D28" s="127" t="s">
        <v>6</v>
      </c>
      <c r="E28" s="126">
        <v>2</v>
      </c>
      <c r="F28" s="126">
        <v>4</v>
      </c>
      <c r="G28" s="126">
        <v>2</v>
      </c>
      <c r="H28" s="126">
        <v>4</v>
      </c>
      <c r="I28" s="126">
        <v>2</v>
      </c>
      <c r="J28" s="126">
        <v>4</v>
      </c>
      <c r="K28" s="126">
        <v>2</v>
      </c>
      <c r="L28" s="126">
        <v>4</v>
      </c>
      <c r="M28" s="126">
        <v>2</v>
      </c>
      <c r="N28" s="126">
        <v>2</v>
      </c>
      <c r="O28" s="126">
        <v>2</v>
      </c>
      <c r="P28" s="126">
        <v>4</v>
      </c>
      <c r="Q28" s="126">
        <v>2</v>
      </c>
      <c r="R28" s="126">
        <v>4</v>
      </c>
      <c r="S28" s="126">
        <v>4</v>
      </c>
      <c r="T28" s="126">
        <v>2</v>
      </c>
      <c r="U28" s="109"/>
      <c r="V28" s="105" t="s">
        <v>70</v>
      </c>
      <c r="W28" s="105">
        <f>SUM(E28:U28)</f>
        <v>46</v>
      </c>
      <c r="X28" s="11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30"/>
      <c r="AW28" s="105"/>
      <c r="AX28" s="142"/>
      <c r="AY28" s="105"/>
      <c r="AZ28" s="105"/>
      <c r="BA28" s="105"/>
      <c r="BB28" s="105"/>
      <c r="BC28" s="105"/>
      <c r="BD28" s="105"/>
      <c r="BE28" s="123">
        <v>64</v>
      </c>
      <c r="BF28" s="123"/>
    </row>
    <row r="29" spans="1:58" ht="15.75">
      <c r="A29" s="117"/>
      <c r="B29" s="136"/>
      <c r="C29" s="136"/>
      <c r="D29" s="127" t="s">
        <v>7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>
        <v>2</v>
      </c>
      <c r="V29" s="105"/>
      <c r="W29" s="120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25"/>
      <c r="AO29" s="123"/>
      <c r="AP29" s="123"/>
      <c r="AQ29" s="123"/>
      <c r="AR29" s="123"/>
      <c r="AS29" s="123"/>
      <c r="AT29" s="123"/>
      <c r="AU29" s="123"/>
      <c r="AV29" s="130"/>
      <c r="AW29" s="105"/>
      <c r="AX29" s="120"/>
      <c r="AY29" s="105"/>
      <c r="AZ29" s="105"/>
      <c r="BA29" s="105"/>
      <c r="BB29" s="105"/>
      <c r="BC29" s="105"/>
      <c r="BD29" s="105"/>
      <c r="BE29" s="123"/>
      <c r="BF29" s="123">
        <v>32</v>
      </c>
    </row>
    <row r="30" spans="1:58" ht="15.75">
      <c r="A30" s="117"/>
      <c r="B30" s="138" t="s">
        <v>98</v>
      </c>
      <c r="C30" s="138" t="s">
        <v>97</v>
      </c>
      <c r="D30" s="127" t="s">
        <v>6</v>
      </c>
      <c r="E30" s="126">
        <v>6</v>
      </c>
      <c r="F30" s="126">
        <v>6</v>
      </c>
      <c r="G30" s="126">
        <v>6</v>
      </c>
      <c r="H30" s="126">
        <v>6</v>
      </c>
      <c r="I30" s="126">
        <v>6</v>
      </c>
      <c r="J30" s="126">
        <v>6</v>
      </c>
      <c r="K30" s="126">
        <v>6</v>
      </c>
      <c r="L30" s="126">
        <v>6</v>
      </c>
      <c r="M30" s="126">
        <v>8</v>
      </c>
      <c r="N30" s="126">
        <v>6</v>
      </c>
      <c r="O30" s="126">
        <v>6</v>
      </c>
      <c r="P30" s="126">
        <v>6</v>
      </c>
      <c r="Q30" s="126">
        <v>6</v>
      </c>
      <c r="R30" s="126">
        <v>6</v>
      </c>
      <c r="S30" s="126">
        <v>6</v>
      </c>
      <c r="T30" s="126">
        <v>6</v>
      </c>
      <c r="U30" s="126"/>
      <c r="V30" s="105"/>
      <c r="W30" s="105">
        <f>SUM(E30:U30)</f>
        <v>98</v>
      </c>
      <c r="X30" s="113">
        <v>8</v>
      </c>
      <c r="Y30" s="123">
        <v>8</v>
      </c>
      <c r="Z30" s="113">
        <v>8</v>
      </c>
      <c r="AA30" s="113">
        <v>8</v>
      </c>
      <c r="AB30" s="123">
        <v>6</v>
      </c>
      <c r="AC30" s="113">
        <v>8</v>
      </c>
      <c r="AD30" s="113">
        <v>8</v>
      </c>
      <c r="AE30" s="123">
        <v>8</v>
      </c>
      <c r="AF30" s="113">
        <v>8</v>
      </c>
      <c r="AG30" s="113">
        <v>8</v>
      </c>
      <c r="AH30" s="123">
        <v>8</v>
      </c>
      <c r="AI30" s="113">
        <v>6</v>
      </c>
      <c r="AJ30" s="113">
        <v>8</v>
      </c>
      <c r="AK30" s="123">
        <v>8</v>
      </c>
      <c r="AL30" s="113">
        <v>8</v>
      </c>
      <c r="AM30" s="113">
        <v>8</v>
      </c>
      <c r="AN30" s="123">
        <v>6</v>
      </c>
      <c r="AO30" s="113">
        <v>8</v>
      </c>
      <c r="AP30" s="113">
        <v>6</v>
      </c>
      <c r="AQ30" s="123">
        <v>8</v>
      </c>
      <c r="AR30" s="113">
        <v>6</v>
      </c>
      <c r="AS30" s="113">
        <v>6</v>
      </c>
      <c r="AT30" s="123"/>
      <c r="AU30" s="106" t="s">
        <v>96</v>
      </c>
      <c r="AV30" s="130"/>
      <c r="AW30" s="105"/>
      <c r="AX30" s="105">
        <f>SUM(X30:AU30)</f>
        <v>164</v>
      </c>
      <c r="AY30" s="105"/>
      <c r="AZ30" s="105"/>
      <c r="BA30" s="105"/>
      <c r="BB30" s="105"/>
      <c r="BC30" s="105"/>
      <c r="BD30" s="105"/>
      <c r="BE30" s="123">
        <v>64</v>
      </c>
      <c r="BF30" s="123"/>
    </row>
    <row r="31" spans="1:58" ht="15.75">
      <c r="A31" s="117"/>
      <c r="B31" s="136"/>
      <c r="C31" s="136"/>
      <c r="D31" s="127" t="s">
        <v>7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>
        <v>8</v>
      </c>
      <c r="V31" s="105"/>
      <c r="W31" s="120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>
        <v>6</v>
      </c>
      <c r="AU31" s="119"/>
      <c r="AV31" s="130"/>
      <c r="AW31" s="105"/>
      <c r="AX31" s="120"/>
      <c r="AY31" s="105"/>
      <c r="AZ31" s="105"/>
      <c r="BA31" s="105"/>
      <c r="BB31" s="105"/>
      <c r="BC31" s="105"/>
      <c r="BD31" s="105"/>
      <c r="BE31" s="123"/>
      <c r="BF31" s="123">
        <v>32</v>
      </c>
    </row>
    <row r="32" spans="1:58" ht="15.75">
      <c r="A32" s="117"/>
      <c r="B32" s="138" t="s">
        <v>95</v>
      </c>
      <c r="C32" s="143" t="s">
        <v>94</v>
      </c>
      <c r="D32" s="127" t="s">
        <v>6</v>
      </c>
      <c r="E32" s="137">
        <v>2</v>
      </c>
      <c r="F32" s="137">
        <v>2</v>
      </c>
      <c r="G32" s="137">
        <v>4</v>
      </c>
      <c r="H32" s="137">
        <v>2</v>
      </c>
      <c r="I32" s="137">
        <v>4</v>
      </c>
      <c r="J32" s="137">
        <v>2</v>
      </c>
      <c r="K32" s="137">
        <v>2</v>
      </c>
      <c r="L32" s="137">
        <v>2</v>
      </c>
      <c r="M32" s="137">
        <v>4</v>
      </c>
      <c r="N32" s="137">
        <v>2</v>
      </c>
      <c r="O32" s="137">
        <v>4</v>
      </c>
      <c r="P32" s="137">
        <v>2</v>
      </c>
      <c r="Q32" s="137">
        <v>4</v>
      </c>
      <c r="R32" s="137">
        <v>2</v>
      </c>
      <c r="S32" s="137">
        <v>4</v>
      </c>
      <c r="T32" s="137">
        <v>2</v>
      </c>
      <c r="U32" s="137">
        <v>2</v>
      </c>
      <c r="V32" s="105"/>
      <c r="W32" s="142">
        <f>SUM(E32:U32)</f>
        <v>46</v>
      </c>
      <c r="X32" s="144">
        <v>2</v>
      </c>
      <c r="Y32" s="144">
        <v>4</v>
      </c>
      <c r="Z32" s="144">
        <v>2</v>
      </c>
      <c r="AA32" s="144">
        <v>4</v>
      </c>
      <c r="AB32" s="144">
        <v>2</v>
      </c>
      <c r="AC32" s="144">
        <v>2</v>
      </c>
      <c r="AD32" s="144">
        <v>2</v>
      </c>
      <c r="AE32" s="144">
        <v>2</v>
      </c>
      <c r="AF32" s="144">
        <v>2</v>
      </c>
      <c r="AG32" s="144">
        <v>2</v>
      </c>
      <c r="AH32" s="144">
        <v>2</v>
      </c>
      <c r="AI32" s="144">
        <v>2</v>
      </c>
      <c r="AJ32" s="144">
        <v>2</v>
      </c>
      <c r="AK32" s="144">
        <v>2</v>
      </c>
      <c r="AL32" s="144">
        <v>2</v>
      </c>
      <c r="AM32" s="144">
        <v>2</v>
      </c>
      <c r="AN32" s="144">
        <v>2</v>
      </c>
      <c r="AO32" s="144">
        <v>2</v>
      </c>
      <c r="AP32" s="144">
        <v>4</v>
      </c>
      <c r="AQ32" s="144">
        <v>2</v>
      </c>
      <c r="AR32" s="144">
        <v>4</v>
      </c>
      <c r="AS32" s="144">
        <v>2</v>
      </c>
      <c r="AT32" s="144"/>
      <c r="AU32" s="119"/>
      <c r="AV32" s="130"/>
      <c r="AW32" s="105" t="s">
        <v>70</v>
      </c>
      <c r="AX32" s="142">
        <f>SUM(X32:AU32)</f>
        <v>52</v>
      </c>
      <c r="AY32" s="105"/>
      <c r="AZ32" s="105"/>
      <c r="BA32" s="105"/>
      <c r="BB32" s="105"/>
      <c r="BC32" s="105"/>
      <c r="BD32" s="105"/>
      <c r="BE32" s="123"/>
      <c r="BF32" s="123"/>
    </row>
    <row r="33" spans="1:58" ht="15.75">
      <c r="A33" s="117"/>
      <c r="B33" s="136"/>
      <c r="C33" s="140"/>
      <c r="D33" s="127" t="s">
        <v>7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>
        <v>2</v>
      </c>
      <c r="V33" s="105"/>
      <c r="W33" s="120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>
        <v>2</v>
      </c>
      <c r="AU33" s="119"/>
      <c r="AV33" s="130"/>
      <c r="AW33" s="105"/>
      <c r="AX33" s="120"/>
      <c r="AY33" s="105"/>
      <c r="AZ33" s="105"/>
      <c r="BA33" s="105"/>
      <c r="BB33" s="105"/>
      <c r="BC33" s="105"/>
      <c r="BD33" s="105"/>
      <c r="BE33" s="123"/>
      <c r="BF33" s="123"/>
    </row>
    <row r="34" spans="1:58" ht="15.75">
      <c r="A34" s="117"/>
      <c r="B34" s="141" t="s">
        <v>93</v>
      </c>
      <c r="C34" s="143" t="s">
        <v>92</v>
      </c>
      <c r="D34" s="127" t="s">
        <v>6</v>
      </c>
      <c r="E34" s="137">
        <v>2</v>
      </c>
      <c r="F34" s="137">
        <v>4</v>
      </c>
      <c r="G34" s="137">
        <v>2</v>
      </c>
      <c r="H34" s="137">
        <v>2</v>
      </c>
      <c r="I34" s="137">
        <v>2</v>
      </c>
      <c r="J34" s="137">
        <v>4</v>
      </c>
      <c r="K34" s="137">
        <v>2</v>
      </c>
      <c r="L34" s="137">
        <v>4</v>
      </c>
      <c r="M34" s="137">
        <v>2</v>
      </c>
      <c r="N34" s="137">
        <v>4</v>
      </c>
      <c r="O34" s="137">
        <v>2</v>
      </c>
      <c r="P34" s="137">
        <v>2</v>
      </c>
      <c r="Q34" s="137">
        <v>2</v>
      </c>
      <c r="R34" s="137">
        <v>2</v>
      </c>
      <c r="S34" s="137">
        <v>2</v>
      </c>
      <c r="T34" s="137">
        <v>2</v>
      </c>
      <c r="U34" s="137">
        <v>2</v>
      </c>
      <c r="V34" s="142" t="s">
        <v>70</v>
      </c>
      <c r="W34" s="142">
        <f>SUM(E34:U34)</f>
        <v>42</v>
      </c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30"/>
      <c r="AW34" s="105"/>
      <c r="AX34" s="120"/>
      <c r="AY34" s="105"/>
      <c r="AZ34" s="105"/>
      <c r="BA34" s="105"/>
      <c r="BB34" s="105"/>
      <c r="BC34" s="105"/>
      <c r="BD34" s="105"/>
      <c r="BE34" s="123"/>
      <c r="BF34" s="123"/>
    </row>
    <row r="35" spans="1:58" ht="15.75">
      <c r="A35" s="117"/>
      <c r="B35" s="141"/>
      <c r="C35" s="140"/>
      <c r="D35" s="127" t="s">
        <v>7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05"/>
      <c r="W35" s="120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30"/>
      <c r="AW35" s="105"/>
      <c r="AX35" s="120"/>
      <c r="AY35" s="105"/>
      <c r="AZ35" s="105"/>
      <c r="BA35" s="105"/>
      <c r="BB35" s="105"/>
      <c r="BC35" s="105"/>
      <c r="BD35" s="105"/>
      <c r="BE35" s="123"/>
      <c r="BF35" s="123"/>
    </row>
    <row r="36" spans="1:58" ht="17.25" customHeight="1">
      <c r="A36" s="117"/>
      <c r="B36" s="139" t="s">
        <v>91</v>
      </c>
      <c r="C36" s="138" t="s">
        <v>90</v>
      </c>
      <c r="D36" s="127" t="s">
        <v>6</v>
      </c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05"/>
      <c r="W36" s="105"/>
      <c r="X36" s="113">
        <v>4</v>
      </c>
      <c r="Y36" s="123">
        <v>4</v>
      </c>
      <c r="Z36" s="123">
        <v>2</v>
      </c>
      <c r="AA36" s="123">
        <v>4</v>
      </c>
      <c r="AB36" s="123">
        <v>4</v>
      </c>
      <c r="AC36" s="123">
        <v>4</v>
      </c>
      <c r="AD36" s="123">
        <v>4</v>
      </c>
      <c r="AE36" s="123">
        <v>4</v>
      </c>
      <c r="AF36" s="123">
        <v>2</v>
      </c>
      <c r="AG36" s="123">
        <v>4</v>
      </c>
      <c r="AH36" s="123">
        <v>4</v>
      </c>
      <c r="AI36" s="123">
        <v>6</v>
      </c>
      <c r="AJ36" s="123">
        <v>4</v>
      </c>
      <c r="AK36" s="123">
        <v>4</v>
      </c>
      <c r="AL36" s="123">
        <v>4</v>
      </c>
      <c r="AM36" s="123">
        <v>4</v>
      </c>
      <c r="AN36" s="123">
        <v>4</v>
      </c>
      <c r="AO36" s="123">
        <v>4</v>
      </c>
      <c r="AP36" s="137">
        <v>4</v>
      </c>
      <c r="AQ36" s="123">
        <v>4</v>
      </c>
      <c r="AR36" s="123">
        <v>4</v>
      </c>
      <c r="AS36" s="123">
        <v>2</v>
      </c>
      <c r="AT36" s="113"/>
      <c r="AU36" s="109"/>
      <c r="AV36" s="130"/>
      <c r="AW36" s="105"/>
      <c r="AX36" s="105">
        <f>SUM(X36:AT36)</f>
        <v>84</v>
      </c>
      <c r="AY36" s="105"/>
      <c r="AZ36" s="105"/>
      <c r="BA36" s="105"/>
      <c r="BB36" s="105"/>
      <c r="BC36" s="105"/>
      <c r="BD36" s="105"/>
      <c r="BE36" s="123">
        <f>SUM(W36,AX36)</f>
        <v>84</v>
      </c>
      <c r="BF36" s="123"/>
    </row>
    <row r="37" spans="1:58" ht="15.75" customHeight="1">
      <c r="A37" s="117"/>
      <c r="B37" s="135"/>
      <c r="C37" s="136"/>
      <c r="D37" s="127" t="s">
        <v>7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23"/>
      <c r="V37" s="105"/>
      <c r="W37" s="120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25"/>
      <c r="AQ37" s="125"/>
      <c r="AR37" s="125"/>
      <c r="AS37" s="125"/>
      <c r="AT37" s="125">
        <v>6</v>
      </c>
      <c r="AU37" s="125"/>
      <c r="AV37" s="130"/>
      <c r="AW37" s="105"/>
      <c r="AX37" s="120"/>
      <c r="AY37" s="105"/>
      <c r="AZ37" s="105"/>
      <c r="BA37" s="105"/>
      <c r="BB37" s="105"/>
      <c r="BC37" s="105"/>
      <c r="BD37" s="105"/>
      <c r="BE37" s="123"/>
      <c r="BF37" s="123">
        <v>106</v>
      </c>
    </row>
    <row r="38" spans="1:58" ht="17.25" customHeight="1">
      <c r="A38" s="117"/>
      <c r="B38" s="135"/>
      <c r="C38" s="134" t="s">
        <v>89</v>
      </c>
      <c r="D38" s="127" t="s">
        <v>6</v>
      </c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05"/>
      <c r="W38" s="105"/>
      <c r="X38" s="113">
        <v>4</v>
      </c>
      <c r="Y38" s="113">
        <v>4</v>
      </c>
      <c r="Z38" s="113">
        <v>4</v>
      </c>
      <c r="AA38" s="113">
        <v>2</v>
      </c>
      <c r="AB38" s="113">
        <v>4</v>
      </c>
      <c r="AC38" s="113">
        <v>4</v>
      </c>
      <c r="AD38" s="113">
        <v>4</v>
      </c>
      <c r="AE38" s="113">
        <v>6</v>
      </c>
      <c r="AF38" s="113">
        <v>4</v>
      </c>
      <c r="AG38" s="113">
        <v>4</v>
      </c>
      <c r="AH38" s="113">
        <v>2</v>
      </c>
      <c r="AI38" s="113">
        <v>4</v>
      </c>
      <c r="AJ38" s="113">
        <v>4</v>
      </c>
      <c r="AK38" s="113">
        <v>4</v>
      </c>
      <c r="AL38" s="113">
        <v>4</v>
      </c>
      <c r="AM38" s="113">
        <v>4</v>
      </c>
      <c r="AN38" s="113">
        <v>3</v>
      </c>
      <c r="AO38" s="113">
        <v>4</v>
      </c>
      <c r="AP38" s="113">
        <v>4</v>
      </c>
      <c r="AQ38" s="113">
        <v>4</v>
      </c>
      <c r="AR38" s="113">
        <v>4</v>
      </c>
      <c r="AS38" s="113">
        <v>3</v>
      </c>
      <c r="AT38" s="113"/>
      <c r="AU38" s="113"/>
      <c r="AV38" s="130"/>
      <c r="AW38" s="105"/>
      <c r="AX38" s="105">
        <f>SUM(X38:AU38)</f>
        <v>84</v>
      </c>
      <c r="AY38" s="105"/>
      <c r="AZ38" s="105"/>
      <c r="BA38" s="105"/>
      <c r="BB38" s="105"/>
      <c r="BC38" s="105"/>
      <c r="BD38" s="105"/>
      <c r="BE38" s="123">
        <v>340</v>
      </c>
      <c r="BF38" s="123"/>
    </row>
    <row r="39" spans="1:58" ht="16.5" customHeight="1">
      <c r="A39" s="117"/>
      <c r="B39" s="133"/>
      <c r="C39" s="132"/>
      <c r="D39" s="127" t="s">
        <v>7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23"/>
      <c r="V39" s="105"/>
      <c r="W39" s="120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>
        <v>4</v>
      </c>
      <c r="AT39" s="119">
        <v>2</v>
      </c>
      <c r="AU39" s="125"/>
      <c r="AV39" s="130"/>
      <c r="AW39" s="105"/>
      <c r="AX39" s="120"/>
      <c r="AY39" s="105"/>
      <c r="AZ39" s="105"/>
      <c r="BA39" s="105"/>
      <c r="BB39" s="105"/>
      <c r="BC39" s="105"/>
      <c r="BD39" s="105"/>
      <c r="BE39" s="123"/>
      <c r="BF39" s="123">
        <v>170</v>
      </c>
    </row>
    <row r="40" spans="1:58" ht="15.75" customHeight="1">
      <c r="A40" s="117"/>
      <c r="B40" s="129"/>
      <c r="C40" s="70" t="s">
        <v>82</v>
      </c>
      <c r="D40" s="127" t="s">
        <v>6</v>
      </c>
      <c r="E40" s="126"/>
      <c r="F40" s="126"/>
      <c r="G40" s="126"/>
      <c r="H40" s="126"/>
      <c r="I40" s="126"/>
      <c r="J40" s="126"/>
      <c r="K40" s="126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05"/>
      <c r="W40" s="105"/>
      <c r="X40" s="113">
        <v>2</v>
      </c>
      <c r="Y40" s="123"/>
      <c r="Z40" s="123">
        <v>2</v>
      </c>
      <c r="AA40" s="113">
        <v>2</v>
      </c>
      <c r="AB40" s="123"/>
      <c r="AC40" s="123">
        <v>2</v>
      </c>
      <c r="AD40" s="113">
        <v>2</v>
      </c>
      <c r="AE40" s="123"/>
      <c r="AF40" s="123">
        <v>2</v>
      </c>
      <c r="AG40" s="113">
        <v>4</v>
      </c>
      <c r="AH40" s="123"/>
      <c r="AI40" s="123">
        <v>2</v>
      </c>
      <c r="AJ40" s="113">
        <v>2</v>
      </c>
      <c r="AK40" s="123">
        <v>2</v>
      </c>
      <c r="AL40" s="123"/>
      <c r="AM40" s="113">
        <v>2</v>
      </c>
      <c r="AN40" s="123">
        <v>5</v>
      </c>
      <c r="AO40" s="123"/>
      <c r="AP40" s="113">
        <v>2</v>
      </c>
      <c r="AQ40" s="123">
        <v>2</v>
      </c>
      <c r="AR40" s="123"/>
      <c r="AS40" s="113"/>
      <c r="AT40" s="123"/>
      <c r="AU40" s="125"/>
      <c r="AV40" s="124"/>
      <c r="AW40" s="105"/>
      <c r="AX40" s="105">
        <f>SUM(X40:AU40)</f>
        <v>33</v>
      </c>
      <c r="AY40" s="105"/>
      <c r="AZ40" s="105"/>
      <c r="BA40" s="105"/>
      <c r="BB40" s="105"/>
      <c r="BC40" s="105"/>
      <c r="BD40" s="105"/>
      <c r="BE40" s="123"/>
      <c r="BF40" s="122"/>
    </row>
    <row r="41" spans="1:58" ht="15.75" customHeight="1">
      <c r="A41" s="117"/>
      <c r="B41" s="128"/>
      <c r="C41" s="71"/>
      <c r="D41" s="127" t="s">
        <v>7</v>
      </c>
      <c r="E41" s="126"/>
      <c r="F41" s="126"/>
      <c r="G41" s="126"/>
      <c r="H41" s="126"/>
      <c r="I41" s="126"/>
      <c r="J41" s="126"/>
      <c r="K41" s="126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05"/>
      <c r="W41" s="105"/>
      <c r="X41" s="11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5">
        <v>4</v>
      </c>
      <c r="AU41" s="125"/>
      <c r="AV41" s="124"/>
      <c r="AW41" s="105"/>
      <c r="AX41" s="105"/>
      <c r="AY41" s="105"/>
      <c r="AZ41" s="105"/>
      <c r="BA41" s="105"/>
      <c r="BB41" s="105"/>
      <c r="BC41" s="105"/>
      <c r="BD41" s="105"/>
      <c r="BE41" s="123"/>
      <c r="BF41" s="122"/>
    </row>
    <row r="42" spans="1:58" ht="28.5" customHeight="1">
      <c r="A42" s="117"/>
      <c r="B42" s="116" t="s">
        <v>9</v>
      </c>
      <c r="C42" s="115"/>
      <c r="D42" s="114"/>
      <c r="E42" s="109">
        <f>E8+E10+E12+E14+E16+E18+E20+E22+E24+E26+E28+E30+E32+E34</f>
        <v>36</v>
      </c>
      <c r="F42" s="109">
        <f>F8+F10+F12+F14+F16+F18+F20+F22+F24+F26+F28+F30+F32+F34</f>
        <v>36</v>
      </c>
      <c r="G42" s="109">
        <f>G8+G10+G12+G14+G16+G18+G20+G22+G24+G26+G28+G30+G32+G34</f>
        <v>36</v>
      </c>
      <c r="H42" s="109">
        <f>H8+H10+H12+H14+H16+H18+H20+H22+H24+H26+H28+H30+H32+H34</f>
        <v>36</v>
      </c>
      <c r="I42" s="109">
        <f>I8+I10+I12+I14+I16+I18+I20+I22+I24+I26+I28+I30+I32+I34</f>
        <v>36</v>
      </c>
      <c r="J42" s="109">
        <f>J8+J10+J12+J14+J16+J18+J20+J22+J24+J26+J28+J30+J32+J34</f>
        <v>36</v>
      </c>
      <c r="K42" s="109">
        <f>K8+K10+K12+K14+K16+K18+K20+K22+K24+K26+K28+K30+K32+K34</f>
        <v>36</v>
      </c>
      <c r="L42" s="109">
        <f>L8+L10+L12+L14+L16+L18+L20+L22+L24+L26+L28+L30+L32+L34</f>
        <v>36</v>
      </c>
      <c r="M42" s="109">
        <f>M8+M10+M12+M14+M16+M18+M20+M22+M24+M26+M28+M30+M32+M34</f>
        <v>36</v>
      </c>
      <c r="N42" s="109">
        <f>N8+N10+N12+N14+N16+N18+N20+N22+N24+N26+N28+N30+N32+N34</f>
        <v>36</v>
      </c>
      <c r="O42" s="109">
        <f>O8+O10+O12+O14+O16+O18+O20+O22+O24+O26+O28+O30+O32+O34</f>
        <v>36</v>
      </c>
      <c r="P42" s="109">
        <f>P8+P10+P12+P14+P16+P18+P20+P22+P24+P26+P28+P30+P32+P34</f>
        <v>36</v>
      </c>
      <c r="Q42" s="109">
        <f>Q8+Q10+Q12+Q14+Q16+Q18+Q20+Q22+Q24+Q26+Q28+Q30+Q32+Q34</f>
        <v>36</v>
      </c>
      <c r="R42" s="109">
        <f>R8+R10+R12+R14+R16+R18+R20+R22+R24+R26+R28+R30+R32+R34</f>
        <v>36</v>
      </c>
      <c r="S42" s="109">
        <f>S8+S10+S12+S14+S16+S18+S20+S22+S24+S26+S28+S30+S32+S34</f>
        <v>36</v>
      </c>
      <c r="T42" s="109">
        <f>T8+T10+T12+T14+T16+T18+T20+T22+T24+T26+T28+T30+T32+T34</f>
        <v>36</v>
      </c>
      <c r="U42" s="109">
        <f>U8+U10+U12+U14+U16+U18+U20+U22+U24+U26+U28+U30+U32+U34</f>
        <v>8</v>
      </c>
      <c r="V42" s="111"/>
      <c r="W42" s="105">
        <f>W8+W10+W12+W16+W18+W20+W26+W28+W30+W32+W34</f>
        <v>584</v>
      </c>
      <c r="X42" s="113">
        <f>X10+X12+X14+X16+X18+X20+X22+X24+X30+X32+X36+X38+X40</f>
        <v>36</v>
      </c>
      <c r="Y42" s="113">
        <f>Y10+Y12+Y14+Y16+Y18+Y20+Y22+Y24+Y30+Y32+Y36+Y38+Y40</f>
        <v>36</v>
      </c>
      <c r="Z42" s="113">
        <f>Z10+Z12+Z14+Z16+Z18+Z20+Z22+Z24+Z30+Z32+Z36+Z38+Z40</f>
        <v>36</v>
      </c>
      <c r="AA42" s="113">
        <f>AA10+AA12+AA14+AA16+AA18+AA20+AA22+AA24+AA30+AA32+AA36+AA38+AA40</f>
        <v>36</v>
      </c>
      <c r="AB42" s="113">
        <f>AB10+AB12+AB14+AB16+AB18+AB20+AB22+AB24+AB30+AB32+AB36+AB38+AB40</f>
        <v>36</v>
      </c>
      <c r="AC42" s="113">
        <f>AC10+AC12+AC14+AC16+AC18+AC20+AC22+AC24+AC30+AC32+AC36+AC38+AC40</f>
        <v>36</v>
      </c>
      <c r="AD42" s="113">
        <f>AD10+AD12+AD14+AD16+AD18+AD20+AD22+AD24+AD30+AD32+AD36+AD38+AD40</f>
        <v>36</v>
      </c>
      <c r="AE42" s="113">
        <f>AE10+AE12+AE14+AE16+AE18+AE20+AE22+AE24+AE30+AE32+AE36+AE38+AE40</f>
        <v>36</v>
      </c>
      <c r="AF42" s="113">
        <f>AF10+AF12+AF14+AF16+AF18+AF20+AF22+AF24+AF30+AF32+AF36+AF38+AF40</f>
        <v>36</v>
      </c>
      <c r="AG42" s="113">
        <f>AG10+AG12+AG14+AG16+AG18+AG20+AG22+AG24+AG30+AG32+AG36+AG38+AG40</f>
        <v>36</v>
      </c>
      <c r="AH42" s="113">
        <f>AH10+AH12+AH14+AH16+AH18+AH20+AH22+AH24+AH30+AH32+AH36+AH38+AH40</f>
        <v>36</v>
      </c>
      <c r="AI42" s="113">
        <f>AI10+AI12+AI14+AI16+AI18+AI20+AI22+AI24+AI30+AI32+AI36+AI38+AI40</f>
        <v>36</v>
      </c>
      <c r="AJ42" s="113">
        <f>AJ10+AJ12+AJ14+AJ16+AJ18+AJ20+AJ22+AJ24+AJ30+AJ32+AJ36+AJ38+AJ40</f>
        <v>36</v>
      </c>
      <c r="AK42" s="113">
        <f>AK10+AK12+AK14+AK16+AK18+AK20+AK22+AK24+AK30+AK32+AK36+AK38+AK40</f>
        <v>36</v>
      </c>
      <c r="AL42" s="113">
        <f>AL10+AL12+AL14+AL16+AL18+AL20+AL22+AL24+AL30+AL32+AL36+AL38+AL40</f>
        <v>36</v>
      </c>
      <c r="AM42" s="113">
        <f>AM10+AM12+AM14+AM16+AM18+AM20+AM22+AM24+AM30+AM32+AM36+AM38+AM40</f>
        <v>36</v>
      </c>
      <c r="AN42" s="113">
        <f>AN10+AN12+AN14+AN16+AN18+AN20+AN22+AN24+AN30+AN32+AN36+AN38+AN40</f>
        <v>36</v>
      </c>
      <c r="AO42" s="113">
        <f>AO10+AO12+AO14+AO16+AO18+AO20+AO22+AO24+AO30+AO32+AO36+AO38+AO40</f>
        <v>36</v>
      </c>
      <c r="AP42" s="113">
        <f>AP10+AP12+AP14+AP16+AP18+AP20+AP22+AP24+AP30+AP32+AP36+AP38+AP40</f>
        <v>36</v>
      </c>
      <c r="AQ42" s="113">
        <f>AQ10+AQ12+AQ14+AQ16+AQ18+AQ20+AQ22+AQ24+AQ30+AQ32+AQ36+AQ38+AQ40</f>
        <v>36</v>
      </c>
      <c r="AR42" s="113">
        <f>AR10+AR12+AR14+AR16+AR18+AR20+AR22+AR24+AR30+AR32+AR36+AR38+AR40</f>
        <v>36</v>
      </c>
      <c r="AS42" s="113">
        <f>AS10+AS12+AS14+AS16+AS18+AS20+AS22+AS24+AS30+AS32+AS36+AS38+AS40</f>
        <v>32</v>
      </c>
      <c r="AT42" s="113">
        <f>AT10+AT12+AT14+AT16+AT18+AT20+AT22+AT24+AT30+AT32+AT36+AT38+AT40</f>
        <v>0</v>
      </c>
      <c r="AU42" s="113"/>
      <c r="AV42" s="112"/>
      <c r="AW42" s="111"/>
      <c r="AX42" s="111">
        <f>AX10+AX12+AX14+AX20+AX22+AX24+AX30+AX32+AX36+AX38+AX40</f>
        <v>788</v>
      </c>
      <c r="AY42" s="111"/>
      <c r="AZ42" s="111"/>
      <c r="BA42" s="111"/>
      <c r="BB42" s="111"/>
      <c r="BC42" s="111"/>
      <c r="BD42" s="111"/>
      <c r="BE42" s="109">
        <f>SUM(BE8:BE39)</f>
        <v>996</v>
      </c>
      <c r="BF42" s="121">
        <f>SUM(BF9:BF39)</f>
        <v>586</v>
      </c>
    </row>
    <row r="43" spans="1:58" ht="20.25" customHeight="1">
      <c r="A43" s="117"/>
      <c r="B43" s="116" t="s">
        <v>24</v>
      </c>
      <c r="C43" s="115"/>
      <c r="D43" s="114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>
        <f>U9+U11+U17+U21+U27+U29+U31+U33</f>
        <v>28</v>
      </c>
      <c r="V43" s="111"/>
      <c r="W43" s="120">
        <v>28</v>
      </c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9">
        <v>4</v>
      </c>
      <c r="AT43" s="119">
        <f>AT15+AT11+AT21+AT23+AT25+AT31+AT33+AT37+AT39+AT41</f>
        <v>36</v>
      </c>
      <c r="AU43" s="118"/>
      <c r="AV43" s="112"/>
      <c r="AW43" s="111"/>
      <c r="AX43" s="111">
        <v>40</v>
      </c>
      <c r="AY43" s="111"/>
      <c r="AZ43" s="111"/>
      <c r="BA43" s="111"/>
      <c r="BB43" s="111"/>
      <c r="BC43" s="111"/>
      <c r="BD43" s="111"/>
      <c r="BE43" s="109"/>
      <c r="BF43" s="109"/>
    </row>
    <row r="44" spans="1:58" ht="21" customHeight="1" thickBot="1">
      <c r="A44" s="117"/>
      <c r="B44" s="116" t="s">
        <v>88</v>
      </c>
      <c r="C44" s="115"/>
      <c r="D44" s="114"/>
      <c r="E44" s="109">
        <v>36</v>
      </c>
      <c r="F44" s="109">
        <v>36</v>
      </c>
      <c r="G44" s="109">
        <v>36</v>
      </c>
      <c r="H44" s="109">
        <v>36</v>
      </c>
      <c r="I44" s="109">
        <v>36</v>
      </c>
      <c r="J44" s="109">
        <v>36</v>
      </c>
      <c r="K44" s="109">
        <v>36</v>
      </c>
      <c r="L44" s="109">
        <v>36</v>
      </c>
      <c r="M44" s="109">
        <v>36</v>
      </c>
      <c r="N44" s="109">
        <v>36</v>
      </c>
      <c r="O44" s="109">
        <v>36</v>
      </c>
      <c r="P44" s="109">
        <v>36</v>
      </c>
      <c r="Q44" s="109">
        <v>36</v>
      </c>
      <c r="R44" s="109">
        <v>36</v>
      </c>
      <c r="S44" s="109">
        <v>36</v>
      </c>
      <c r="T44" s="109">
        <v>36</v>
      </c>
      <c r="U44" s="109">
        <v>36</v>
      </c>
      <c r="V44" s="111"/>
      <c r="W44" s="105">
        <f>W42+W43</f>
        <v>612</v>
      </c>
      <c r="X44" s="113">
        <f>X42+X43</f>
        <v>36</v>
      </c>
      <c r="Y44" s="113">
        <f>Y42+Y43</f>
        <v>36</v>
      </c>
      <c r="Z44" s="113">
        <f>Z42+Z43</f>
        <v>36</v>
      </c>
      <c r="AA44" s="113">
        <f>AA42+AA43</f>
        <v>36</v>
      </c>
      <c r="AB44" s="113">
        <f>AB42+AB43</f>
        <v>36</v>
      </c>
      <c r="AC44" s="113">
        <f>AC42+AC43</f>
        <v>36</v>
      </c>
      <c r="AD44" s="113">
        <f>AD42+AD43</f>
        <v>36</v>
      </c>
      <c r="AE44" s="113">
        <f>AE42+AE43</f>
        <v>36</v>
      </c>
      <c r="AF44" s="113">
        <f>AF42+AF43</f>
        <v>36</v>
      </c>
      <c r="AG44" s="113">
        <f>AG42+AG43</f>
        <v>36</v>
      </c>
      <c r="AH44" s="113">
        <f>AH42+AH43</f>
        <v>36</v>
      </c>
      <c r="AI44" s="113">
        <f>AI42+AI43</f>
        <v>36</v>
      </c>
      <c r="AJ44" s="113">
        <f>AJ42+AJ43</f>
        <v>36</v>
      </c>
      <c r="AK44" s="113">
        <f>AK42+AK43</f>
        <v>36</v>
      </c>
      <c r="AL44" s="113">
        <f>AL42+AL43</f>
        <v>36</v>
      </c>
      <c r="AM44" s="113">
        <f>AM42+AM43</f>
        <v>36</v>
      </c>
      <c r="AN44" s="113">
        <f>AN42+AN43</f>
        <v>36</v>
      </c>
      <c r="AO44" s="113">
        <f>AO42+AO43</f>
        <v>36</v>
      </c>
      <c r="AP44" s="113">
        <f>AP42+AP43</f>
        <v>36</v>
      </c>
      <c r="AQ44" s="113">
        <f>AQ42+AQ43</f>
        <v>36</v>
      </c>
      <c r="AR44" s="113">
        <f>AR42+AR43</f>
        <v>36</v>
      </c>
      <c r="AS44" s="113">
        <f>AS42+AS43</f>
        <v>36</v>
      </c>
      <c r="AT44" s="113">
        <f>AT42+AT43</f>
        <v>36</v>
      </c>
      <c r="AU44" s="113">
        <f>AU42+AU43</f>
        <v>0</v>
      </c>
      <c r="AV44" s="112"/>
      <c r="AW44" s="111"/>
      <c r="AX44" s="111">
        <f>AX42+AX43</f>
        <v>828</v>
      </c>
      <c r="AY44" s="111"/>
      <c r="AZ44" s="111"/>
      <c r="BA44" s="111"/>
      <c r="BB44" s="111"/>
      <c r="BC44" s="111"/>
      <c r="BD44" s="111"/>
      <c r="BE44" s="109"/>
      <c r="BF44" s="109"/>
    </row>
    <row r="45" spans="1:58" ht="18.75" customHeight="1" thickBot="1">
      <c r="A45" s="96"/>
      <c r="B45" s="31"/>
      <c r="C45" s="31"/>
      <c r="D45" s="31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9"/>
      <c r="X45" s="99"/>
      <c r="Y45" s="97"/>
      <c r="Z45" s="97"/>
      <c r="AA45" s="97"/>
      <c r="AB45" s="97"/>
      <c r="AC45" s="97"/>
      <c r="AD45" s="97"/>
      <c r="AE45" s="97"/>
      <c r="AF45" s="100"/>
      <c r="AG45" s="102"/>
      <c r="AH45" s="97"/>
      <c r="AI45" s="97"/>
      <c r="AJ45" s="97"/>
      <c r="AK45" s="97"/>
      <c r="AL45" s="97"/>
      <c r="AM45" s="97"/>
      <c r="AN45" s="110"/>
      <c r="AO45" s="97"/>
      <c r="AP45" s="97"/>
      <c r="AQ45" s="97"/>
      <c r="AR45" s="97"/>
      <c r="AS45" s="97"/>
      <c r="AT45" s="109"/>
      <c r="AU45" s="108" t="s">
        <v>86</v>
      </c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</row>
    <row r="46" spans="1:58" s="92" customFormat="1" ht="18.75" customHeight="1">
      <c r="A46" s="96"/>
      <c r="B46" s="31"/>
      <c r="C46" s="31"/>
      <c r="D46" s="31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9"/>
      <c r="X46" s="99"/>
      <c r="Y46" s="97"/>
      <c r="Z46" s="97"/>
      <c r="AA46" s="97"/>
      <c r="AB46" s="97"/>
      <c r="AC46" s="97"/>
      <c r="AD46" s="97"/>
      <c r="AE46" s="97"/>
      <c r="AF46" s="98"/>
      <c r="AG46" s="97"/>
      <c r="AH46" s="97"/>
      <c r="AI46" s="97"/>
      <c r="AJ46" s="97"/>
      <c r="AK46" s="97"/>
      <c r="AL46" s="97"/>
      <c r="AM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</row>
    <row r="47" spans="1:58" ht="18" customHeight="1">
      <c r="E47" s="107"/>
      <c r="F47" s="100"/>
      <c r="G47" s="100"/>
      <c r="H47" s="100"/>
      <c r="I47" s="100"/>
      <c r="J47" s="100"/>
      <c r="K47" s="100"/>
      <c r="L47" s="100"/>
      <c r="M47" s="106"/>
      <c r="N47" s="100"/>
      <c r="O47" s="104" t="s">
        <v>16</v>
      </c>
      <c r="P47" s="104"/>
      <c r="Q47" s="104"/>
      <c r="R47" s="104"/>
      <c r="S47" s="100"/>
      <c r="T47" s="105"/>
      <c r="U47" s="100"/>
      <c r="V47" s="104" t="s">
        <v>17</v>
      </c>
      <c r="W47" s="104"/>
      <c r="X47" s="104"/>
      <c r="Y47" s="104"/>
      <c r="Z47" s="100"/>
      <c r="AA47" s="97"/>
      <c r="AB47" s="100"/>
      <c r="AC47" s="101"/>
      <c r="AD47" s="101"/>
      <c r="AE47" s="101"/>
      <c r="AF47" s="101"/>
      <c r="AG47" s="100"/>
      <c r="AH47" s="100"/>
      <c r="AI47" s="99"/>
      <c r="AJ47" s="100"/>
      <c r="AK47" s="104"/>
      <c r="AL47" s="104"/>
      <c r="AM47" s="104"/>
      <c r="AN47" s="104"/>
      <c r="AO47" s="100"/>
      <c r="AP47" s="99"/>
      <c r="AQ47" s="98"/>
      <c r="AR47" s="103"/>
      <c r="AS47" s="103"/>
      <c r="AT47" s="103"/>
      <c r="AU47" s="103"/>
      <c r="AV47" s="100"/>
      <c r="AW47" s="102"/>
      <c r="AX47" s="100"/>
      <c r="AY47" s="101"/>
      <c r="AZ47" s="101"/>
      <c r="BA47" s="101"/>
      <c r="BB47" s="101"/>
      <c r="BC47" s="101"/>
      <c r="BD47" s="101"/>
      <c r="BE47" s="100"/>
      <c r="BF47" s="100"/>
    </row>
    <row r="48" spans="1:58" s="92" customFormat="1" ht="18.75" customHeight="1">
      <c r="A48" s="96"/>
      <c r="B48" s="31"/>
      <c r="C48" s="31"/>
      <c r="D48" s="31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9"/>
      <c r="X48" s="99"/>
      <c r="Y48" s="97"/>
      <c r="Z48" s="97"/>
      <c r="AA48" s="97"/>
      <c r="AB48" s="97"/>
      <c r="AC48" s="97"/>
      <c r="AD48" s="97"/>
      <c r="AE48" s="97"/>
      <c r="AF48" s="98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</row>
    <row r="49" spans="1:58" s="92" customFormat="1" ht="18.75" customHeight="1">
      <c r="A49" s="96"/>
      <c r="B49" s="31"/>
      <c r="C49" s="31"/>
      <c r="D49" s="31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41"/>
      <c r="X49" s="41"/>
      <c r="Y49" s="95"/>
      <c r="Z49" s="95"/>
      <c r="AA49" s="95"/>
      <c r="AB49" s="95"/>
      <c r="AC49" s="95"/>
      <c r="AD49" s="95"/>
      <c r="AE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</row>
  </sheetData>
  <mergeCells count="51">
    <mergeCell ref="B14:B15"/>
    <mergeCell ref="C14:C15"/>
    <mergeCell ref="B16:B17"/>
    <mergeCell ref="C16:C17"/>
    <mergeCell ref="B20:B21"/>
    <mergeCell ref="AR47:AU47"/>
    <mergeCell ref="B42:D42"/>
    <mergeCell ref="O47:R47"/>
    <mergeCell ref="V47:Y47"/>
    <mergeCell ref="AK47:AN47"/>
    <mergeCell ref="B8:B9"/>
    <mergeCell ref="C8:C9"/>
    <mergeCell ref="B10:B11"/>
    <mergeCell ref="C10:C11"/>
    <mergeCell ref="B12:B13"/>
    <mergeCell ref="C12:C13"/>
    <mergeCell ref="C20:C21"/>
    <mergeCell ref="B24:B25"/>
    <mergeCell ref="C24:C25"/>
    <mergeCell ref="A3:A7"/>
    <mergeCell ref="B3:B7"/>
    <mergeCell ref="C3:C7"/>
    <mergeCell ref="B18:B19"/>
    <mergeCell ref="A8:A44"/>
    <mergeCell ref="B43:D43"/>
    <mergeCell ref="B44:D44"/>
    <mergeCell ref="D3:D7"/>
    <mergeCell ref="CS3:CV3"/>
    <mergeCell ref="BE3:BE7"/>
    <mergeCell ref="BF3:BF7"/>
    <mergeCell ref="E4:BD4"/>
    <mergeCell ref="E6:BD6"/>
    <mergeCell ref="AW3:AY3"/>
    <mergeCell ref="BA3:BD3"/>
    <mergeCell ref="C38:C39"/>
    <mergeCell ref="B26:B27"/>
    <mergeCell ref="C26:C27"/>
    <mergeCell ref="B28:B29"/>
    <mergeCell ref="C28:C29"/>
    <mergeCell ref="B30:B31"/>
    <mergeCell ref="C30:C31"/>
    <mergeCell ref="B40:B41"/>
    <mergeCell ref="C40:C41"/>
    <mergeCell ref="C18:C19"/>
    <mergeCell ref="B22:B23"/>
    <mergeCell ref="C22:C23"/>
    <mergeCell ref="C32:C33"/>
    <mergeCell ref="C34:C35"/>
    <mergeCell ref="B32:B33"/>
    <mergeCell ref="B36:B39"/>
    <mergeCell ref="C36:C37"/>
  </mergeCells>
  <pageMargins left="0.31496062992125984" right="0.31496062992125984" top="0.35433070866141736" bottom="0.35433070866141736" header="0" footer="0"/>
  <pageSetup paperSize="9" scale="5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47"/>
  <sheetViews>
    <sheetView workbookViewId="0">
      <selection activeCell="AI23" sqref="AI22:AJ23"/>
    </sheetView>
  </sheetViews>
  <sheetFormatPr defaultRowHeight="12.75"/>
  <cols>
    <col min="1" max="1" width="4.140625" style="12" customWidth="1"/>
    <col min="2" max="2" width="7" style="37" customWidth="1"/>
    <col min="3" max="3" width="25.28515625" style="38" customWidth="1"/>
    <col min="4" max="4" width="7.140625" style="12" customWidth="1"/>
    <col min="5" max="5" width="3.140625" style="12" customWidth="1"/>
    <col min="6" max="21" width="2.85546875" style="12" customWidth="1"/>
    <col min="22" max="22" width="3.42578125" style="12" customWidth="1"/>
    <col min="23" max="47" width="2.85546875" style="12" customWidth="1"/>
    <col min="48" max="48" width="3.85546875" style="12" customWidth="1"/>
    <col min="49" max="56" width="2.7109375" style="12" customWidth="1"/>
    <col min="57" max="57" width="4.140625" style="12" customWidth="1"/>
    <col min="58" max="58" width="4.5703125" style="39" customWidth="1"/>
    <col min="59" max="254" width="9.140625" style="12"/>
    <col min="255" max="255" width="4.140625" style="12" customWidth="1"/>
    <col min="256" max="256" width="7" style="12" customWidth="1"/>
    <col min="257" max="257" width="19.85546875" style="12" customWidth="1"/>
    <col min="258" max="258" width="7.140625" style="12" customWidth="1"/>
    <col min="259" max="302" width="2.85546875" style="12" customWidth="1"/>
    <col min="303" max="310" width="2.7109375" style="12" customWidth="1"/>
    <col min="311" max="311" width="4.140625" style="12" customWidth="1"/>
    <col min="312" max="312" width="4.5703125" style="12" customWidth="1"/>
    <col min="313" max="313" width="4.7109375" style="12" customWidth="1"/>
    <col min="314" max="510" width="9.140625" style="12"/>
    <col min="511" max="511" width="4.140625" style="12" customWidth="1"/>
    <col min="512" max="512" width="7" style="12" customWidth="1"/>
    <col min="513" max="513" width="19.85546875" style="12" customWidth="1"/>
    <col min="514" max="514" width="7.140625" style="12" customWidth="1"/>
    <col min="515" max="558" width="2.85546875" style="12" customWidth="1"/>
    <col min="559" max="566" width="2.7109375" style="12" customWidth="1"/>
    <col min="567" max="567" width="4.140625" style="12" customWidth="1"/>
    <col min="568" max="568" width="4.5703125" style="12" customWidth="1"/>
    <col min="569" max="569" width="4.7109375" style="12" customWidth="1"/>
    <col min="570" max="766" width="9.140625" style="12"/>
    <col min="767" max="767" width="4.140625" style="12" customWidth="1"/>
    <col min="768" max="768" width="7" style="12" customWidth="1"/>
    <col min="769" max="769" width="19.85546875" style="12" customWidth="1"/>
    <col min="770" max="770" width="7.140625" style="12" customWidth="1"/>
    <col min="771" max="814" width="2.85546875" style="12" customWidth="1"/>
    <col min="815" max="822" width="2.7109375" style="12" customWidth="1"/>
    <col min="823" max="823" width="4.140625" style="12" customWidth="1"/>
    <col min="824" max="824" width="4.5703125" style="12" customWidth="1"/>
    <col min="825" max="825" width="4.7109375" style="12" customWidth="1"/>
    <col min="826" max="1022" width="9.140625" style="12"/>
    <col min="1023" max="1023" width="4.140625" style="12" customWidth="1"/>
    <col min="1024" max="1024" width="7" style="12" customWidth="1"/>
    <col min="1025" max="1025" width="19.85546875" style="12" customWidth="1"/>
    <col min="1026" max="1026" width="7.140625" style="12" customWidth="1"/>
    <col min="1027" max="1070" width="2.85546875" style="12" customWidth="1"/>
    <col min="1071" max="1078" width="2.7109375" style="12" customWidth="1"/>
    <col min="1079" max="1079" width="4.140625" style="12" customWidth="1"/>
    <col min="1080" max="1080" width="4.5703125" style="12" customWidth="1"/>
    <col min="1081" max="1081" width="4.7109375" style="12" customWidth="1"/>
    <col min="1082" max="1278" width="9.140625" style="12"/>
    <col min="1279" max="1279" width="4.140625" style="12" customWidth="1"/>
    <col min="1280" max="1280" width="7" style="12" customWidth="1"/>
    <col min="1281" max="1281" width="19.85546875" style="12" customWidth="1"/>
    <col min="1282" max="1282" width="7.140625" style="12" customWidth="1"/>
    <col min="1283" max="1326" width="2.85546875" style="12" customWidth="1"/>
    <col min="1327" max="1334" width="2.7109375" style="12" customWidth="1"/>
    <col min="1335" max="1335" width="4.140625" style="12" customWidth="1"/>
    <col min="1336" max="1336" width="4.5703125" style="12" customWidth="1"/>
    <col min="1337" max="1337" width="4.7109375" style="12" customWidth="1"/>
    <col min="1338" max="1534" width="9.140625" style="12"/>
    <col min="1535" max="1535" width="4.140625" style="12" customWidth="1"/>
    <col min="1536" max="1536" width="7" style="12" customWidth="1"/>
    <col min="1537" max="1537" width="19.85546875" style="12" customWidth="1"/>
    <col min="1538" max="1538" width="7.140625" style="12" customWidth="1"/>
    <col min="1539" max="1582" width="2.85546875" style="12" customWidth="1"/>
    <col min="1583" max="1590" width="2.7109375" style="12" customWidth="1"/>
    <col min="1591" max="1591" width="4.140625" style="12" customWidth="1"/>
    <col min="1592" max="1592" width="4.5703125" style="12" customWidth="1"/>
    <col min="1593" max="1593" width="4.7109375" style="12" customWidth="1"/>
    <col min="1594" max="1790" width="9.140625" style="12"/>
    <col min="1791" max="1791" width="4.140625" style="12" customWidth="1"/>
    <col min="1792" max="1792" width="7" style="12" customWidth="1"/>
    <col min="1793" max="1793" width="19.85546875" style="12" customWidth="1"/>
    <col min="1794" max="1794" width="7.140625" style="12" customWidth="1"/>
    <col min="1795" max="1838" width="2.85546875" style="12" customWidth="1"/>
    <col min="1839" max="1846" width="2.7109375" style="12" customWidth="1"/>
    <col min="1847" max="1847" width="4.140625" style="12" customWidth="1"/>
    <col min="1848" max="1848" width="4.5703125" style="12" customWidth="1"/>
    <col min="1849" max="1849" width="4.7109375" style="12" customWidth="1"/>
    <col min="1850" max="2046" width="9.140625" style="12"/>
    <col min="2047" max="2047" width="4.140625" style="12" customWidth="1"/>
    <col min="2048" max="2048" width="7" style="12" customWidth="1"/>
    <col min="2049" max="2049" width="19.85546875" style="12" customWidth="1"/>
    <col min="2050" max="2050" width="7.140625" style="12" customWidth="1"/>
    <col min="2051" max="2094" width="2.85546875" style="12" customWidth="1"/>
    <col min="2095" max="2102" width="2.7109375" style="12" customWidth="1"/>
    <col min="2103" max="2103" width="4.140625" style="12" customWidth="1"/>
    <col min="2104" max="2104" width="4.5703125" style="12" customWidth="1"/>
    <col min="2105" max="2105" width="4.7109375" style="12" customWidth="1"/>
    <col min="2106" max="2302" width="9.140625" style="12"/>
    <col min="2303" max="2303" width="4.140625" style="12" customWidth="1"/>
    <col min="2304" max="2304" width="7" style="12" customWidth="1"/>
    <col min="2305" max="2305" width="19.85546875" style="12" customWidth="1"/>
    <col min="2306" max="2306" width="7.140625" style="12" customWidth="1"/>
    <col min="2307" max="2350" width="2.85546875" style="12" customWidth="1"/>
    <col min="2351" max="2358" width="2.7109375" style="12" customWidth="1"/>
    <col min="2359" max="2359" width="4.140625" style="12" customWidth="1"/>
    <col min="2360" max="2360" width="4.5703125" style="12" customWidth="1"/>
    <col min="2361" max="2361" width="4.7109375" style="12" customWidth="1"/>
    <col min="2362" max="2558" width="9.140625" style="12"/>
    <col min="2559" max="2559" width="4.140625" style="12" customWidth="1"/>
    <col min="2560" max="2560" width="7" style="12" customWidth="1"/>
    <col min="2561" max="2561" width="19.85546875" style="12" customWidth="1"/>
    <col min="2562" max="2562" width="7.140625" style="12" customWidth="1"/>
    <col min="2563" max="2606" width="2.85546875" style="12" customWidth="1"/>
    <col min="2607" max="2614" width="2.7109375" style="12" customWidth="1"/>
    <col min="2615" max="2615" width="4.140625" style="12" customWidth="1"/>
    <col min="2616" max="2616" width="4.5703125" style="12" customWidth="1"/>
    <col min="2617" max="2617" width="4.7109375" style="12" customWidth="1"/>
    <col min="2618" max="2814" width="9.140625" style="12"/>
    <col min="2815" max="2815" width="4.140625" style="12" customWidth="1"/>
    <col min="2816" max="2816" width="7" style="12" customWidth="1"/>
    <col min="2817" max="2817" width="19.85546875" style="12" customWidth="1"/>
    <col min="2818" max="2818" width="7.140625" style="12" customWidth="1"/>
    <col min="2819" max="2862" width="2.85546875" style="12" customWidth="1"/>
    <col min="2863" max="2870" width="2.7109375" style="12" customWidth="1"/>
    <col min="2871" max="2871" width="4.140625" style="12" customWidth="1"/>
    <col min="2872" max="2872" width="4.5703125" style="12" customWidth="1"/>
    <col min="2873" max="2873" width="4.7109375" style="12" customWidth="1"/>
    <col min="2874" max="3070" width="9.140625" style="12"/>
    <col min="3071" max="3071" width="4.140625" style="12" customWidth="1"/>
    <col min="3072" max="3072" width="7" style="12" customWidth="1"/>
    <col min="3073" max="3073" width="19.85546875" style="12" customWidth="1"/>
    <col min="3074" max="3074" width="7.140625" style="12" customWidth="1"/>
    <col min="3075" max="3118" width="2.85546875" style="12" customWidth="1"/>
    <col min="3119" max="3126" width="2.7109375" style="12" customWidth="1"/>
    <col min="3127" max="3127" width="4.140625" style="12" customWidth="1"/>
    <col min="3128" max="3128" width="4.5703125" style="12" customWidth="1"/>
    <col min="3129" max="3129" width="4.7109375" style="12" customWidth="1"/>
    <col min="3130" max="3326" width="9.140625" style="12"/>
    <col min="3327" max="3327" width="4.140625" style="12" customWidth="1"/>
    <col min="3328" max="3328" width="7" style="12" customWidth="1"/>
    <col min="3329" max="3329" width="19.85546875" style="12" customWidth="1"/>
    <col min="3330" max="3330" width="7.140625" style="12" customWidth="1"/>
    <col min="3331" max="3374" width="2.85546875" style="12" customWidth="1"/>
    <col min="3375" max="3382" width="2.7109375" style="12" customWidth="1"/>
    <col min="3383" max="3383" width="4.140625" style="12" customWidth="1"/>
    <col min="3384" max="3384" width="4.5703125" style="12" customWidth="1"/>
    <col min="3385" max="3385" width="4.7109375" style="12" customWidth="1"/>
    <col min="3386" max="3582" width="9.140625" style="12"/>
    <col min="3583" max="3583" width="4.140625" style="12" customWidth="1"/>
    <col min="3584" max="3584" width="7" style="12" customWidth="1"/>
    <col min="3585" max="3585" width="19.85546875" style="12" customWidth="1"/>
    <col min="3586" max="3586" width="7.140625" style="12" customWidth="1"/>
    <col min="3587" max="3630" width="2.85546875" style="12" customWidth="1"/>
    <col min="3631" max="3638" width="2.7109375" style="12" customWidth="1"/>
    <col min="3639" max="3639" width="4.140625" style="12" customWidth="1"/>
    <col min="3640" max="3640" width="4.5703125" style="12" customWidth="1"/>
    <col min="3641" max="3641" width="4.7109375" style="12" customWidth="1"/>
    <col min="3642" max="3838" width="9.140625" style="12"/>
    <col min="3839" max="3839" width="4.140625" style="12" customWidth="1"/>
    <col min="3840" max="3840" width="7" style="12" customWidth="1"/>
    <col min="3841" max="3841" width="19.85546875" style="12" customWidth="1"/>
    <col min="3842" max="3842" width="7.140625" style="12" customWidth="1"/>
    <col min="3843" max="3886" width="2.85546875" style="12" customWidth="1"/>
    <col min="3887" max="3894" width="2.7109375" style="12" customWidth="1"/>
    <col min="3895" max="3895" width="4.140625" style="12" customWidth="1"/>
    <col min="3896" max="3896" width="4.5703125" style="12" customWidth="1"/>
    <col min="3897" max="3897" width="4.7109375" style="12" customWidth="1"/>
    <col min="3898" max="4094" width="9.140625" style="12"/>
    <col min="4095" max="4095" width="4.140625" style="12" customWidth="1"/>
    <col min="4096" max="4096" width="7" style="12" customWidth="1"/>
    <col min="4097" max="4097" width="19.85546875" style="12" customWidth="1"/>
    <col min="4098" max="4098" width="7.140625" style="12" customWidth="1"/>
    <col min="4099" max="4142" width="2.85546875" style="12" customWidth="1"/>
    <col min="4143" max="4150" width="2.7109375" style="12" customWidth="1"/>
    <col min="4151" max="4151" width="4.140625" style="12" customWidth="1"/>
    <col min="4152" max="4152" width="4.5703125" style="12" customWidth="1"/>
    <col min="4153" max="4153" width="4.7109375" style="12" customWidth="1"/>
    <col min="4154" max="4350" width="9.140625" style="12"/>
    <col min="4351" max="4351" width="4.140625" style="12" customWidth="1"/>
    <col min="4352" max="4352" width="7" style="12" customWidth="1"/>
    <col min="4353" max="4353" width="19.85546875" style="12" customWidth="1"/>
    <col min="4354" max="4354" width="7.140625" style="12" customWidth="1"/>
    <col min="4355" max="4398" width="2.85546875" style="12" customWidth="1"/>
    <col min="4399" max="4406" width="2.7109375" style="12" customWidth="1"/>
    <col min="4407" max="4407" width="4.140625" style="12" customWidth="1"/>
    <col min="4408" max="4408" width="4.5703125" style="12" customWidth="1"/>
    <col min="4409" max="4409" width="4.7109375" style="12" customWidth="1"/>
    <col min="4410" max="4606" width="9.140625" style="12"/>
    <col min="4607" max="4607" width="4.140625" style="12" customWidth="1"/>
    <col min="4608" max="4608" width="7" style="12" customWidth="1"/>
    <col min="4609" max="4609" width="19.85546875" style="12" customWidth="1"/>
    <col min="4610" max="4610" width="7.140625" style="12" customWidth="1"/>
    <col min="4611" max="4654" width="2.85546875" style="12" customWidth="1"/>
    <col min="4655" max="4662" width="2.7109375" style="12" customWidth="1"/>
    <col min="4663" max="4663" width="4.140625" style="12" customWidth="1"/>
    <col min="4664" max="4664" width="4.5703125" style="12" customWidth="1"/>
    <col min="4665" max="4665" width="4.7109375" style="12" customWidth="1"/>
    <col min="4666" max="4862" width="9.140625" style="12"/>
    <col min="4863" max="4863" width="4.140625" style="12" customWidth="1"/>
    <col min="4864" max="4864" width="7" style="12" customWidth="1"/>
    <col min="4865" max="4865" width="19.85546875" style="12" customWidth="1"/>
    <col min="4866" max="4866" width="7.140625" style="12" customWidth="1"/>
    <col min="4867" max="4910" width="2.85546875" style="12" customWidth="1"/>
    <col min="4911" max="4918" width="2.7109375" style="12" customWidth="1"/>
    <col min="4919" max="4919" width="4.140625" style="12" customWidth="1"/>
    <col min="4920" max="4920" width="4.5703125" style="12" customWidth="1"/>
    <col min="4921" max="4921" width="4.7109375" style="12" customWidth="1"/>
    <col min="4922" max="5118" width="9.140625" style="12"/>
    <col min="5119" max="5119" width="4.140625" style="12" customWidth="1"/>
    <col min="5120" max="5120" width="7" style="12" customWidth="1"/>
    <col min="5121" max="5121" width="19.85546875" style="12" customWidth="1"/>
    <col min="5122" max="5122" width="7.140625" style="12" customWidth="1"/>
    <col min="5123" max="5166" width="2.85546875" style="12" customWidth="1"/>
    <col min="5167" max="5174" width="2.7109375" style="12" customWidth="1"/>
    <col min="5175" max="5175" width="4.140625" style="12" customWidth="1"/>
    <col min="5176" max="5176" width="4.5703125" style="12" customWidth="1"/>
    <col min="5177" max="5177" width="4.7109375" style="12" customWidth="1"/>
    <col min="5178" max="5374" width="9.140625" style="12"/>
    <col min="5375" max="5375" width="4.140625" style="12" customWidth="1"/>
    <col min="5376" max="5376" width="7" style="12" customWidth="1"/>
    <col min="5377" max="5377" width="19.85546875" style="12" customWidth="1"/>
    <col min="5378" max="5378" width="7.140625" style="12" customWidth="1"/>
    <col min="5379" max="5422" width="2.85546875" style="12" customWidth="1"/>
    <col min="5423" max="5430" width="2.7109375" style="12" customWidth="1"/>
    <col min="5431" max="5431" width="4.140625" style="12" customWidth="1"/>
    <col min="5432" max="5432" width="4.5703125" style="12" customWidth="1"/>
    <col min="5433" max="5433" width="4.7109375" style="12" customWidth="1"/>
    <col min="5434" max="5630" width="9.140625" style="12"/>
    <col min="5631" max="5631" width="4.140625" style="12" customWidth="1"/>
    <col min="5632" max="5632" width="7" style="12" customWidth="1"/>
    <col min="5633" max="5633" width="19.85546875" style="12" customWidth="1"/>
    <col min="5634" max="5634" width="7.140625" style="12" customWidth="1"/>
    <col min="5635" max="5678" width="2.85546875" style="12" customWidth="1"/>
    <col min="5679" max="5686" width="2.7109375" style="12" customWidth="1"/>
    <col min="5687" max="5687" width="4.140625" style="12" customWidth="1"/>
    <col min="5688" max="5688" width="4.5703125" style="12" customWidth="1"/>
    <col min="5689" max="5689" width="4.7109375" style="12" customWidth="1"/>
    <col min="5690" max="5886" width="9.140625" style="12"/>
    <col min="5887" max="5887" width="4.140625" style="12" customWidth="1"/>
    <col min="5888" max="5888" width="7" style="12" customWidth="1"/>
    <col min="5889" max="5889" width="19.85546875" style="12" customWidth="1"/>
    <col min="5890" max="5890" width="7.140625" style="12" customWidth="1"/>
    <col min="5891" max="5934" width="2.85546875" style="12" customWidth="1"/>
    <col min="5935" max="5942" width="2.7109375" style="12" customWidth="1"/>
    <col min="5943" max="5943" width="4.140625" style="12" customWidth="1"/>
    <col min="5944" max="5944" width="4.5703125" style="12" customWidth="1"/>
    <col min="5945" max="5945" width="4.7109375" style="12" customWidth="1"/>
    <col min="5946" max="6142" width="9.140625" style="12"/>
    <col min="6143" max="6143" width="4.140625" style="12" customWidth="1"/>
    <col min="6144" max="6144" width="7" style="12" customWidth="1"/>
    <col min="6145" max="6145" width="19.85546875" style="12" customWidth="1"/>
    <col min="6146" max="6146" width="7.140625" style="12" customWidth="1"/>
    <col min="6147" max="6190" width="2.85546875" style="12" customWidth="1"/>
    <col min="6191" max="6198" width="2.7109375" style="12" customWidth="1"/>
    <col min="6199" max="6199" width="4.140625" style="12" customWidth="1"/>
    <col min="6200" max="6200" width="4.5703125" style="12" customWidth="1"/>
    <col min="6201" max="6201" width="4.7109375" style="12" customWidth="1"/>
    <col min="6202" max="6398" width="9.140625" style="12"/>
    <col min="6399" max="6399" width="4.140625" style="12" customWidth="1"/>
    <col min="6400" max="6400" width="7" style="12" customWidth="1"/>
    <col min="6401" max="6401" width="19.85546875" style="12" customWidth="1"/>
    <col min="6402" max="6402" width="7.140625" style="12" customWidth="1"/>
    <col min="6403" max="6446" width="2.85546875" style="12" customWidth="1"/>
    <col min="6447" max="6454" width="2.7109375" style="12" customWidth="1"/>
    <col min="6455" max="6455" width="4.140625" style="12" customWidth="1"/>
    <col min="6456" max="6456" width="4.5703125" style="12" customWidth="1"/>
    <col min="6457" max="6457" width="4.7109375" style="12" customWidth="1"/>
    <col min="6458" max="6654" width="9.140625" style="12"/>
    <col min="6655" max="6655" width="4.140625" style="12" customWidth="1"/>
    <col min="6656" max="6656" width="7" style="12" customWidth="1"/>
    <col min="6657" max="6657" width="19.85546875" style="12" customWidth="1"/>
    <col min="6658" max="6658" width="7.140625" style="12" customWidth="1"/>
    <col min="6659" max="6702" width="2.85546875" style="12" customWidth="1"/>
    <col min="6703" max="6710" width="2.7109375" style="12" customWidth="1"/>
    <col min="6711" max="6711" width="4.140625" style="12" customWidth="1"/>
    <col min="6712" max="6712" width="4.5703125" style="12" customWidth="1"/>
    <col min="6713" max="6713" width="4.7109375" style="12" customWidth="1"/>
    <col min="6714" max="6910" width="9.140625" style="12"/>
    <col min="6911" max="6911" width="4.140625" style="12" customWidth="1"/>
    <col min="6912" max="6912" width="7" style="12" customWidth="1"/>
    <col min="6913" max="6913" width="19.85546875" style="12" customWidth="1"/>
    <col min="6914" max="6914" width="7.140625" style="12" customWidth="1"/>
    <col min="6915" max="6958" width="2.85546875" style="12" customWidth="1"/>
    <col min="6959" max="6966" width="2.7109375" style="12" customWidth="1"/>
    <col min="6967" max="6967" width="4.140625" style="12" customWidth="1"/>
    <col min="6968" max="6968" width="4.5703125" style="12" customWidth="1"/>
    <col min="6969" max="6969" width="4.7109375" style="12" customWidth="1"/>
    <col min="6970" max="7166" width="9.140625" style="12"/>
    <col min="7167" max="7167" width="4.140625" style="12" customWidth="1"/>
    <col min="7168" max="7168" width="7" style="12" customWidth="1"/>
    <col min="7169" max="7169" width="19.85546875" style="12" customWidth="1"/>
    <col min="7170" max="7170" width="7.140625" style="12" customWidth="1"/>
    <col min="7171" max="7214" width="2.85546875" style="12" customWidth="1"/>
    <col min="7215" max="7222" width="2.7109375" style="12" customWidth="1"/>
    <col min="7223" max="7223" width="4.140625" style="12" customWidth="1"/>
    <col min="7224" max="7224" width="4.5703125" style="12" customWidth="1"/>
    <col min="7225" max="7225" width="4.7109375" style="12" customWidth="1"/>
    <col min="7226" max="7422" width="9.140625" style="12"/>
    <col min="7423" max="7423" width="4.140625" style="12" customWidth="1"/>
    <col min="7424" max="7424" width="7" style="12" customWidth="1"/>
    <col min="7425" max="7425" width="19.85546875" style="12" customWidth="1"/>
    <col min="7426" max="7426" width="7.140625" style="12" customWidth="1"/>
    <col min="7427" max="7470" width="2.85546875" style="12" customWidth="1"/>
    <col min="7471" max="7478" width="2.7109375" style="12" customWidth="1"/>
    <col min="7479" max="7479" width="4.140625" style="12" customWidth="1"/>
    <col min="7480" max="7480" width="4.5703125" style="12" customWidth="1"/>
    <col min="7481" max="7481" width="4.7109375" style="12" customWidth="1"/>
    <col min="7482" max="7678" width="9.140625" style="12"/>
    <col min="7679" max="7679" width="4.140625" style="12" customWidth="1"/>
    <col min="7680" max="7680" width="7" style="12" customWidth="1"/>
    <col min="7681" max="7681" width="19.85546875" style="12" customWidth="1"/>
    <col min="7682" max="7682" width="7.140625" style="12" customWidth="1"/>
    <col min="7683" max="7726" width="2.85546875" style="12" customWidth="1"/>
    <col min="7727" max="7734" width="2.7109375" style="12" customWidth="1"/>
    <col min="7735" max="7735" width="4.140625" style="12" customWidth="1"/>
    <col min="7736" max="7736" width="4.5703125" style="12" customWidth="1"/>
    <col min="7737" max="7737" width="4.7109375" style="12" customWidth="1"/>
    <col min="7738" max="7934" width="9.140625" style="12"/>
    <col min="7935" max="7935" width="4.140625" style="12" customWidth="1"/>
    <col min="7936" max="7936" width="7" style="12" customWidth="1"/>
    <col min="7937" max="7937" width="19.85546875" style="12" customWidth="1"/>
    <col min="7938" max="7938" width="7.140625" style="12" customWidth="1"/>
    <col min="7939" max="7982" width="2.85546875" style="12" customWidth="1"/>
    <col min="7983" max="7990" width="2.7109375" style="12" customWidth="1"/>
    <col min="7991" max="7991" width="4.140625" style="12" customWidth="1"/>
    <col min="7992" max="7992" width="4.5703125" style="12" customWidth="1"/>
    <col min="7993" max="7993" width="4.7109375" style="12" customWidth="1"/>
    <col min="7994" max="8190" width="9.140625" style="12"/>
    <col min="8191" max="8191" width="4.140625" style="12" customWidth="1"/>
    <col min="8192" max="8192" width="7" style="12" customWidth="1"/>
    <col min="8193" max="8193" width="19.85546875" style="12" customWidth="1"/>
    <col min="8194" max="8194" width="7.140625" style="12" customWidth="1"/>
    <col min="8195" max="8238" width="2.85546875" style="12" customWidth="1"/>
    <col min="8239" max="8246" width="2.7109375" style="12" customWidth="1"/>
    <col min="8247" max="8247" width="4.140625" style="12" customWidth="1"/>
    <col min="8248" max="8248" width="4.5703125" style="12" customWidth="1"/>
    <col min="8249" max="8249" width="4.7109375" style="12" customWidth="1"/>
    <col min="8250" max="8446" width="9.140625" style="12"/>
    <col min="8447" max="8447" width="4.140625" style="12" customWidth="1"/>
    <col min="8448" max="8448" width="7" style="12" customWidth="1"/>
    <col min="8449" max="8449" width="19.85546875" style="12" customWidth="1"/>
    <col min="8450" max="8450" width="7.140625" style="12" customWidth="1"/>
    <col min="8451" max="8494" width="2.85546875" style="12" customWidth="1"/>
    <col min="8495" max="8502" width="2.7109375" style="12" customWidth="1"/>
    <col min="8503" max="8503" width="4.140625" style="12" customWidth="1"/>
    <col min="8504" max="8504" width="4.5703125" style="12" customWidth="1"/>
    <col min="8505" max="8505" width="4.7109375" style="12" customWidth="1"/>
    <col min="8506" max="8702" width="9.140625" style="12"/>
    <col min="8703" max="8703" width="4.140625" style="12" customWidth="1"/>
    <col min="8704" max="8704" width="7" style="12" customWidth="1"/>
    <col min="8705" max="8705" width="19.85546875" style="12" customWidth="1"/>
    <col min="8706" max="8706" width="7.140625" style="12" customWidth="1"/>
    <col min="8707" max="8750" width="2.85546875" style="12" customWidth="1"/>
    <col min="8751" max="8758" width="2.7109375" style="12" customWidth="1"/>
    <col min="8759" max="8759" width="4.140625" style="12" customWidth="1"/>
    <col min="8760" max="8760" width="4.5703125" style="12" customWidth="1"/>
    <col min="8761" max="8761" width="4.7109375" style="12" customWidth="1"/>
    <col min="8762" max="8958" width="9.140625" style="12"/>
    <col min="8959" max="8959" width="4.140625" style="12" customWidth="1"/>
    <col min="8960" max="8960" width="7" style="12" customWidth="1"/>
    <col min="8961" max="8961" width="19.85546875" style="12" customWidth="1"/>
    <col min="8962" max="8962" width="7.140625" style="12" customWidth="1"/>
    <col min="8963" max="9006" width="2.85546875" style="12" customWidth="1"/>
    <col min="9007" max="9014" width="2.7109375" style="12" customWidth="1"/>
    <col min="9015" max="9015" width="4.140625" style="12" customWidth="1"/>
    <col min="9016" max="9016" width="4.5703125" style="12" customWidth="1"/>
    <col min="9017" max="9017" width="4.7109375" style="12" customWidth="1"/>
    <col min="9018" max="9214" width="9.140625" style="12"/>
    <col min="9215" max="9215" width="4.140625" style="12" customWidth="1"/>
    <col min="9216" max="9216" width="7" style="12" customWidth="1"/>
    <col min="9217" max="9217" width="19.85546875" style="12" customWidth="1"/>
    <col min="9218" max="9218" width="7.140625" style="12" customWidth="1"/>
    <col min="9219" max="9262" width="2.85546875" style="12" customWidth="1"/>
    <col min="9263" max="9270" width="2.7109375" style="12" customWidth="1"/>
    <col min="9271" max="9271" width="4.140625" style="12" customWidth="1"/>
    <col min="9272" max="9272" width="4.5703125" style="12" customWidth="1"/>
    <col min="9273" max="9273" width="4.7109375" style="12" customWidth="1"/>
    <col min="9274" max="9470" width="9.140625" style="12"/>
    <col min="9471" max="9471" width="4.140625" style="12" customWidth="1"/>
    <col min="9472" max="9472" width="7" style="12" customWidth="1"/>
    <col min="9473" max="9473" width="19.85546875" style="12" customWidth="1"/>
    <col min="9474" max="9474" width="7.140625" style="12" customWidth="1"/>
    <col min="9475" max="9518" width="2.85546875" style="12" customWidth="1"/>
    <col min="9519" max="9526" width="2.7109375" style="12" customWidth="1"/>
    <col min="9527" max="9527" width="4.140625" style="12" customWidth="1"/>
    <col min="9528" max="9528" width="4.5703125" style="12" customWidth="1"/>
    <col min="9529" max="9529" width="4.7109375" style="12" customWidth="1"/>
    <col min="9530" max="9726" width="9.140625" style="12"/>
    <col min="9727" max="9727" width="4.140625" style="12" customWidth="1"/>
    <col min="9728" max="9728" width="7" style="12" customWidth="1"/>
    <col min="9729" max="9729" width="19.85546875" style="12" customWidth="1"/>
    <col min="9730" max="9730" width="7.140625" style="12" customWidth="1"/>
    <col min="9731" max="9774" width="2.85546875" style="12" customWidth="1"/>
    <col min="9775" max="9782" width="2.7109375" style="12" customWidth="1"/>
    <col min="9783" max="9783" width="4.140625" style="12" customWidth="1"/>
    <col min="9784" max="9784" width="4.5703125" style="12" customWidth="1"/>
    <col min="9785" max="9785" width="4.7109375" style="12" customWidth="1"/>
    <col min="9786" max="9982" width="9.140625" style="12"/>
    <col min="9983" max="9983" width="4.140625" style="12" customWidth="1"/>
    <col min="9984" max="9984" width="7" style="12" customWidth="1"/>
    <col min="9985" max="9985" width="19.85546875" style="12" customWidth="1"/>
    <col min="9986" max="9986" width="7.140625" style="12" customWidth="1"/>
    <col min="9987" max="10030" width="2.85546875" style="12" customWidth="1"/>
    <col min="10031" max="10038" width="2.7109375" style="12" customWidth="1"/>
    <col min="10039" max="10039" width="4.140625" style="12" customWidth="1"/>
    <col min="10040" max="10040" width="4.5703125" style="12" customWidth="1"/>
    <col min="10041" max="10041" width="4.7109375" style="12" customWidth="1"/>
    <col min="10042" max="10238" width="9.140625" style="12"/>
    <col min="10239" max="10239" width="4.140625" style="12" customWidth="1"/>
    <col min="10240" max="10240" width="7" style="12" customWidth="1"/>
    <col min="10241" max="10241" width="19.85546875" style="12" customWidth="1"/>
    <col min="10242" max="10242" width="7.140625" style="12" customWidth="1"/>
    <col min="10243" max="10286" width="2.85546875" style="12" customWidth="1"/>
    <col min="10287" max="10294" width="2.7109375" style="12" customWidth="1"/>
    <col min="10295" max="10295" width="4.140625" style="12" customWidth="1"/>
    <col min="10296" max="10296" width="4.5703125" style="12" customWidth="1"/>
    <col min="10297" max="10297" width="4.7109375" style="12" customWidth="1"/>
    <col min="10298" max="10494" width="9.140625" style="12"/>
    <col min="10495" max="10495" width="4.140625" style="12" customWidth="1"/>
    <col min="10496" max="10496" width="7" style="12" customWidth="1"/>
    <col min="10497" max="10497" width="19.85546875" style="12" customWidth="1"/>
    <col min="10498" max="10498" width="7.140625" style="12" customWidth="1"/>
    <col min="10499" max="10542" width="2.85546875" style="12" customWidth="1"/>
    <col min="10543" max="10550" width="2.7109375" style="12" customWidth="1"/>
    <col min="10551" max="10551" width="4.140625" style="12" customWidth="1"/>
    <col min="10552" max="10552" width="4.5703125" style="12" customWidth="1"/>
    <col min="10553" max="10553" width="4.7109375" style="12" customWidth="1"/>
    <col min="10554" max="10750" width="9.140625" style="12"/>
    <col min="10751" max="10751" width="4.140625" style="12" customWidth="1"/>
    <col min="10752" max="10752" width="7" style="12" customWidth="1"/>
    <col min="10753" max="10753" width="19.85546875" style="12" customWidth="1"/>
    <col min="10754" max="10754" width="7.140625" style="12" customWidth="1"/>
    <col min="10755" max="10798" width="2.85546875" style="12" customWidth="1"/>
    <col min="10799" max="10806" width="2.7109375" style="12" customWidth="1"/>
    <col min="10807" max="10807" width="4.140625" style="12" customWidth="1"/>
    <col min="10808" max="10808" width="4.5703125" style="12" customWidth="1"/>
    <col min="10809" max="10809" width="4.7109375" style="12" customWidth="1"/>
    <col min="10810" max="11006" width="9.140625" style="12"/>
    <col min="11007" max="11007" width="4.140625" style="12" customWidth="1"/>
    <col min="11008" max="11008" width="7" style="12" customWidth="1"/>
    <col min="11009" max="11009" width="19.85546875" style="12" customWidth="1"/>
    <col min="11010" max="11010" width="7.140625" style="12" customWidth="1"/>
    <col min="11011" max="11054" width="2.85546875" style="12" customWidth="1"/>
    <col min="11055" max="11062" width="2.7109375" style="12" customWidth="1"/>
    <col min="11063" max="11063" width="4.140625" style="12" customWidth="1"/>
    <col min="11064" max="11064" width="4.5703125" style="12" customWidth="1"/>
    <col min="11065" max="11065" width="4.7109375" style="12" customWidth="1"/>
    <col min="11066" max="11262" width="9.140625" style="12"/>
    <col min="11263" max="11263" width="4.140625" style="12" customWidth="1"/>
    <col min="11264" max="11264" width="7" style="12" customWidth="1"/>
    <col min="11265" max="11265" width="19.85546875" style="12" customWidth="1"/>
    <col min="11266" max="11266" width="7.140625" style="12" customWidth="1"/>
    <col min="11267" max="11310" width="2.85546875" style="12" customWidth="1"/>
    <col min="11311" max="11318" width="2.7109375" style="12" customWidth="1"/>
    <col min="11319" max="11319" width="4.140625" style="12" customWidth="1"/>
    <col min="11320" max="11320" width="4.5703125" style="12" customWidth="1"/>
    <col min="11321" max="11321" width="4.7109375" style="12" customWidth="1"/>
    <col min="11322" max="11518" width="9.140625" style="12"/>
    <col min="11519" max="11519" width="4.140625" style="12" customWidth="1"/>
    <col min="11520" max="11520" width="7" style="12" customWidth="1"/>
    <col min="11521" max="11521" width="19.85546875" style="12" customWidth="1"/>
    <col min="11522" max="11522" width="7.140625" style="12" customWidth="1"/>
    <col min="11523" max="11566" width="2.85546875" style="12" customWidth="1"/>
    <col min="11567" max="11574" width="2.7109375" style="12" customWidth="1"/>
    <col min="11575" max="11575" width="4.140625" style="12" customWidth="1"/>
    <col min="11576" max="11576" width="4.5703125" style="12" customWidth="1"/>
    <col min="11577" max="11577" width="4.7109375" style="12" customWidth="1"/>
    <col min="11578" max="11774" width="9.140625" style="12"/>
    <col min="11775" max="11775" width="4.140625" style="12" customWidth="1"/>
    <col min="11776" max="11776" width="7" style="12" customWidth="1"/>
    <col min="11777" max="11777" width="19.85546875" style="12" customWidth="1"/>
    <col min="11778" max="11778" width="7.140625" style="12" customWidth="1"/>
    <col min="11779" max="11822" width="2.85546875" style="12" customWidth="1"/>
    <col min="11823" max="11830" width="2.7109375" style="12" customWidth="1"/>
    <col min="11831" max="11831" width="4.140625" style="12" customWidth="1"/>
    <col min="11832" max="11832" width="4.5703125" style="12" customWidth="1"/>
    <col min="11833" max="11833" width="4.7109375" style="12" customWidth="1"/>
    <col min="11834" max="12030" width="9.140625" style="12"/>
    <col min="12031" max="12031" width="4.140625" style="12" customWidth="1"/>
    <col min="12032" max="12032" width="7" style="12" customWidth="1"/>
    <col min="12033" max="12033" width="19.85546875" style="12" customWidth="1"/>
    <col min="12034" max="12034" width="7.140625" style="12" customWidth="1"/>
    <col min="12035" max="12078" width="2.85546875" style="12" customWidth="1"/>
    <col min="12079" max="12086" width="2.7109375" style="12" customWidth="1"/>
    <col min="12087" max="12087" width="4.140625" style="12" customWidth="1"/>
    <col min="12088" max="12088" width="4.5703125" style="12" customWidth="1"/>
    <col min="12089" max="12089" width="4.7109375" style="12" customWidth="1"/>
    <col min="12090" max="12286" width="9.140625" style="12"/>
    <col min="12287" max="12287" width="4.140625" style="12" customWidth="1"/>
    <col min="12288" max="12288" width="7" style="12" customWidth="1"/>
    <col min="12289" max="12289" width="19.85546875" style="12" customWidth="1"/>
    <col min="12290" max="12290" width="7.140625" style="12" customWidth="1"/>
    <col min="12291" max="12334" width="2.85546875" style="12" customWidth="1"/>
    <col min="12335" max="12342" width="2.7109375" style="12" customWidth="1"/>
    <col min="12343" max="12343" width="4.140625" style="12" customWidth="1"/>
    <col min="12344" max="12344" width="4.5703125" style="12" customWidth="1"/>
    <col min="12345" max="12345" width="4.7109375" style="12" customWidth="1"/>
    <col min="12346" max="12542" width="9.140625" style="12"/>
    <col min="12543" max="12543" width="4.140625" style="12" customWidth="1"/>
    <col min="12544" max="12544" width="7" style="12" customWidth="1"/>
    <col min="12545" max="12545" width="19.85546875" style="12" customWidth="1"/>
    <col min="12546" max="12546" width="7.140625" style="12" customWidth="1"/>
    <col min="12547" max="12590" width="2.85546875" style="12" customWidth="1"/>
    <col min="12591" max="12598" width="2.7109375" style="12" customWidth="1"/>
    <col min="12599" max="12599" width="4.140625" style="12" customWidth="1"/>
    <col min="12600" max="12600" width="4.5703125" style="12" customWidth="1"/>
    <col min="12601" max="12601" width="4.7109375" style="12" customWidth="1"/>
    <col min="12602" max="12798" width="9.140625" style="12"/>
    <col min="12799" max="12799" width="4.140625" style="12" customWidth="1"/>
    <col min="12800" max="12800" width="7" style="12" customWidth="1"/>
    <col min="12801" max="12801" width="19.85546875" style="12" customWidth="1"/>
    <col min="12802" max="12802" width="7.140625" style="12" customWidth="1"/>
    <col min="12803" max="12846" width="2.85546875" style="12" customWidth="1"/>
    <col min="12847" max="12854" width="2.7109375" style="12" customWidth="1"/>
    <col min="12855" max="12855" width="4.140625" style="12" customWidth="1"/>
    <col min="12856" max="12856" width="4.5703125" style="12" customWidth="1"/>
    <col min="12857" max="12857" width="4.7109375" style="12" customWidth="1"/>
    <col min="12858" max="13054" width="9.140625" style="12"/>
    <col min="13055" max="13055" width="4.140625" style="12" customWidth="1"/>
    <col min="13056" max="13056" width="7" style="12" customWidth="1"/>
    <col min="13057" max="13057" width="19.85546875" style="12" customWidth="1"/>
    <col min="13058" max="13058" width="7.140625" style="12" customWidth="1"/>
    <col min="13059" max="13102" width="2.85546875" style="12" customWidth="1"/>
    <col min="13103" max="13110" width="2.7109375" style="12" customWidth="1"/>
    <col min="13111" max="13111" width="4.140625" style="12" customWidth="1"/>
    <col min="13112" max="13112" width="4.5703125" style="12" customWidth="1"/>
    <col min="13113" max="13113" width="4.7109375" style="12" customWidth="1"/>
    <col min="13114" max="13310" width="9.140625" style="12"/>
    <col min="13311" max="13311" width="4.140625" style="12" customWidth="1"/>
    <col min="13312" max="13312" width="7" style="12" customWidth="1"/>
    <col min="13313" max="13313" width="19.85546875" style="12" customWidth="1"/>
    <col min="13314" max="13314" width="7.140625" style="12" customWidth="1"/>
    <col min="13315" max="13358" width="2.85546875" style="12" customWidth="1"/>
    <col min="13359" max="13366" width="2.7109375" style="12" customWidth="1"/>
    <col min="13367" max="13367" width="4.140625" style="12" customWidth="1"/>
    <col min="13368" max="13368" width="4.5703125" style="12" customWidth="1"/>
    <col min="13369" max="13369" width="4.7109375" style="12" customWidth="1"/>
    <col min="13370" max="13566" width="9.140625" style="12"/>
    <col min="13567" max="13567" width="4.140625" style="12" customWidth="1"/>
    <col min="13568" max="13568" width="7" style="12" customWidth="1"/>
    <col min="13569" max="13569" width="19.85546875" style="12" customWidth="1"/>
    <col min="13570" max="13570" width="7.140625" style="12" customWidth="1"/>
    <col min="13571" max="13614" width="2.85546875" style="12" customWidth="1"/>
    <col min="13615" max="13622" width="2.7109375" style="12" customWidth="1"/>
    <col min="13623" max="13623" width="4.140625" style="12" customWidth="1"/>
    <col min="13624" max="13624" width="4.5703125" style="12" customWidth="1"/>
    <col min="13625" max="13625" width="4.7109375" style="12" customWidth="1"/>
    <col min="13626" max="13822" width="9.140625" style="12"/>
    <col min="13823" max="13823" width="4.140625" style="12" customWidth="1"/>
    <col min="13824" max="13824" width="7" style="12" customWidth="1"/>
    <col min="13825" max="13825" width="19.85546875" style="12" customWidth="1"/>
    <col min="13826" max="13826" width="7.140625" style="12" customWidth="1"/>
    <col min="13827" max="13870" width="2.85546875" style="12" customWidth="1"/>
    <col min="13871" max="13878" width="2.7109375" style="12" customWidth="1"/>
    <col min="13879" max="13879" width="4.140625" style="12" customWidth="1"/>
    <col min="13880" max="13880" width="4.5703125" style="12" customWidth="1"/>
    <col min="13881" max="13881" width="4.7109375" style="12" customWidth="1"/>
    <col min="13882" max="14078" width="9.140625" style="12"/>
    <col min="14079" max="14079" width="4.140625" style="12" customWidth="1"/>
    <col min="14080" max="14080" width="7" style="12" customWidth="1"/>
    <col min="14081" max="14081" width="19.85546875" style="12" customWidth="1"/>
    <col min="14082" max="14082" width="7.140625" style="12" customWidth="1"/>
    <col min="14083" max="14126" width="2.85546875" style="12" customWidth="1"/>
    <col min="14127" max="14134" width="2.7109375" style="12" customWidth="1"/>
    <col min="14135" max="14135" width="4.140625" style="12" customWidth="1"/>
    <col min="14136" max="14136" width="4.5703125" style="12" customWidth="1"/>
    <col min="14137" max="14137" width="4.7109375" style="12" customWidth="1"/>
    <col min="14138" max="14334" width="9.140625" style="12"/>
    <col min="14335" max="14335" width="4.140625" style="12" customWidth="1"/>
    <col min="14336" max="14336" width="7" style="12" customWidth="1"/>
    <col min="14337" max="14337" width="19.85546875" style="12" customWidth="1"/>
    <col min="14338" max="14338" width="7.140625" style="12" customWidth="1"/>
    <col min="14339" max="14382" width="2.85546875" style="12" customWidth="1"/>
    <col min="14383" max="14390" width="2.7109375" style="12" customWidth="1"/>
    <col min="14391" max="14391" width="4.140625" style="12" customWidth="1"/>
    <col min="14392" max="14392" width="4.5703125" style="12" customWidth="1"/>
    <col min="14393" max="14393" width="4.7109375" style="12" customWidth="1"/>
    <col min="14394" max="14590" width="9.140625" style="12"/>
    <col min="14591" max="14591" width="4.140625" style="12" customWidth="1"/>
    <col min="14592" max="14592" width="7" style="12" customWidth="1"/>
    <col min="14593" max="14593" width="19.85546875" style="12" customWidth="1"/>
    <col min="14594" max="14594" width="7.140625" style="12" customWidth="1"/>
    <col min="14595" max="14638" width="2.85546875" style="12" customWidth="1"/>
    <col min="14639" max="14646" width="2.7109375" style="12" customWidth="1"/>
    <col min="14647" max="14647" width="4.140625" style="12" customWidth="1"/>
    <col min="14648" max="14648" width="4.5703125" style="12" customWidth="1"/>
    <col min="14649" max="14649" width="4.7109375" style="12" customWidth="1"/>
    <col min="14650" max="14846" width="9.140625" style="12"/>
    <col min="14847" max="14847" width="4.140625" style="12" customWidth="1"/>
    <col min="14848" max="14848" width="7" style="12" customWidth="1"/>
    <col min="14849" max="14849" width="19.85546875" style="12" customWidth="1"/>
    <col min="14850" max="14850" width="7.140625" style="12" customWidth="1"/>
    <col min="14851" max="14894" width="2.85546875" style="12" customWidth="1"/>
    <col min="14895" max="14902" width="2.7109375" style="12" customWidth="1"/>
    <col min="14903" max="14903" width="4.140625" style="12" customWidth="1"/>
    <col min="14904" max="14904" width="4.5703125" style="12" customWidth="1"/>
    <col min="14905" max="14905" width="4.7109375" style="12" customWidth="1"/>
    <col min="14906" max="15102" width="9.140625" style="12"/>
    <col min="15103" max="15103" width="4.140625" style="12" customWidth="1"/>
    <col min="15104" max="15104" width="7" style="12" customWidth="1"/>
    <col min="15105" max="15105" width="19.85546875" style="12" customWidth="1"/>
    <col min="15106" max="15106" width="7.140625" style="12" customWidth="1"/>
    <col min="15107" max="15150" width="2.85546875" style="12" customWidth="1"/>
    <col min="15151" max="15158" width="2.7109375" style="12" customWidth="1"/>
    <col min="15159" max="15159" width="4.140625" style="12" customWidth="1"/>
    <col min="15160" max="15160" width="4.5703125" style="12" customWidth="1"/>
    <col min="15161" max="15161" width="4.7109375" style="12" customWidth="1"/>
    <col min="15162" max="15358" width="9.140625" style="12"/>
    <col min="15359" max="15359" width="4.140625" style="12" customWidth="1"/>
    <col min="15360" max="15360" width="7" style="12" customWidth="1"/>
    <col min="15361" max="15361" width="19.85546875" style="12" customWidth="1"/>
    <col min="15362" max="15362" width="7.140625" style="12" customWidth="1"/>
    <col min="15363" max="15406" width="2.85546875" style="12" customWidth="1"/>
    <col min="15407" max="15414" width="2.7109375" style="12" customWidth="1"/>
    <col min="15415" max="15415" width="4.140625" style="12" customWidth="1"/>
    <col min="15416" max="15416" width="4.5703125" style="12" customWidth="1"/>
    <col min="15417" max="15417" width="4.7109375" style="12" customWidth="1"/>
    <col min="15418" max="15614" width="9.140625" style="12"/>
    <col min="15615" max="15615" width="4.140625" style="12" customWidth="1"/>
    <col min="15616" max="15616" width="7" style="12" customWidth="1"/>
    <col min="15617" max="15617" width="19.85546875" style="12" customWidth="1"/>
    <col min="15618" max="15618" width="7.140625" style="12" customWidth="1"/>
    <col min="15619" max="15662" width="2.85546875" style="12" customWidth="1"/>
    <col min="15663" max="15670" width="2.7109375" style="12" customWidth="1"/>
    <col min="15671" max="15671" width="4.140625" style="12" customWidth="1"/>
    <col min="15672" max="15672" width="4.5703125" style="12" customWidth="1"/>
    <col min="15673" max="15673" width="4.7109375" style="12" customWidth="1"/>
    <col min="15674" max="15870" width="9.140625" style="12"/>
    <col min="15871" max="15871" width="4.140625" style="12" customWidth="1"/>
    <col min="15872" max="15872" width="7" style="12" customWidth="1"/>
    <col min="15873" max="15873" width="19.85546875" style="12" customWidth="1"/>
    <col min="15874" max="15874" width="7.140625" style="12" customWidth="1"/>
    <col min="15875" max="15918" width="2.85546875" style="12" customWidth="1"/>
    <col min="15919" max="15926" width="2.7109375" style="12" customWidth="1"/>
    <col min="15927" max="15927" width="4.140625" style="12" customWidth="1"/>
    <col min="15928" max="15928" width="4.5703125" style="12" customWidth="1"/>
    <col min="15929" max="15929" width="4.7109375" style="12" customWidth="1"/>
    <col min="15930" max="16126" width="9.140625" style="12"/>
    <col min="16127" max="16127" width="4.140625" style="12" customWidth="1"/>
    <col min="16128" max="16128" width="7" style="12" customWidth="1"/>
    <col min="16129" max="16129" width="19.85546875" style="12" customWidth="1"/>
    <col min="16130" max="16130" width="7.140625" style="12" customWidth="1"/>
    <col min="16131" max="16174" width="2.85546875" style="12" customWidth="1"/>
    <col min="16175" max="16182" width="2.7109375" style="12" customWidth="1"/>
    <col min="16183" max="16183" width="4.140625" style="12" customWidth="1"/>
    <col min="16184" max="16184" width="4.5703125" style="12" customWidth="1"/>
    <col min="16185" max="16185" width="4.7109375" style="12" customWidth="1"/>
    <col min="16186" max="16384" width="9.140625" style="12"/>
  </cols>
  <sheetData>
    <row r="1" spans="1:63" ht="11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</row>
    <row r="2" spans="1:63" ht="11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</row>
    <row r="3" spans="1:63" s="10" customFormat="1" ht="84" customHeight="1">
      <c r="A3" s="79"/>
      <c r="B3" s="80" t="s">
        <v>0</v>
      </c>
      <c r="C3" s="81" t="s">
        <v>10</v>
      </c>
      <c r="D3" s="79" t="s">
        <v>1</v>
      </c>
      <c r="E3" s="45" t="s">
        <v>27</v>
      </c>
      <c r="F3" s="1" t="s">
        <v>28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2" t="s">
        <v>36</v>
      </c>
      <c r="O3" s="2" t="s">
        <v>37</v>
      </c>
      <c r="P3" s="2" t="s">
        <v>38</v>
      </c>
      <c r="Q3" s="2" t="s">
        <v>39</v>
      </c>
      <c r="R3" s="2" t="s">
        <v>40</v>
      </c>
      <c r="S3" s="2" t="s">
        <v>41</v>
      </c>
      <c r="T3" s="2" t="s">
        <v>45</v>
      </c>
      <c r="U3" s="2" t="s">
        <v>42</v>
      </c>
      <c r="V3" s="2" t="s">
        <v>15</v>
      </c>
      <c r="W3" s="2" t="s">
        <v>2</v>
      </c>
      <c r="X3" s="2" t="s">
        <v>43</v>
      </c>
      <c r="Y3" s="2" t="s">
        <v>44</v>
      </c>
      <c r="Z3" s="2" t="s">
        <v>46</v>
      </c>
      <c r="AA3" s="2" t="s">
        <v>47</v>
      </c>
      <c r="AB3" s="2" t="s">
        <v>48</v>
      </c>
      <c r="AC3" s="2" t="s">
        <v>49</v>
      </c>
      <c r="AD3" s="2" t="s">
        <v>50</v>
      </c>
      <c r="AE3" s="2" t="s">
        <v>51</v>
      </c>
      <c r="AF3" s="2" t="s">
        <v>52</v>
      </c>
      <c r="AG3" s="2" t="s">
        <v>53</v>
      </c>
      <c r="AH3" s="2" t="s">
        <v>54</v>
      </c>
      <c r="AI3" s="2" t="s">
        <v>55</v>
      </c>
      <c r="AJ3" s="1" t="s">
        <v>56</v>
      </c>
      <c r="AK3" s="1" t="s">
        <v>57</v>
      </c>
      <c r="AL3" s="1" t="s">
        <v>58</v>
      </c>
      <c r="AM3" s="1" t="s">
        <v>59</v>
      </c>
      <c r="AN3" s="1" t="s">
        <v>60</v>
      </c>
      <c r="AO3" s="1" t="s">
        <v>61</v>
      </c>
      <c r="AP3" s="1" t="s">
        <v>62</v>
      </c>
      <c r="AQ3" s="1" t="s">
        <v>63</v>
      </c>
      <c r="AR3" s="1" t="s">
        <v>64</v>
      </c>
      <c r="AS3" s="1" t="s">
        <v>65</v>
      </c>
      <c r="AT3" s="1" t="s">
        <v>66</v>
      </c>
      <c r="AU3" s="1" t="s">
        <v>67</v>
      </c>
      <c r="AV3" s="1" t="s">
        <v>68</v>
      </c>
      <c r="AW3" s="82" t="s">
        <v>11</v>
      </c>
      <c r="AX3" s="83"/>
      <c r="AY3" s="84"/>
      <c r="AZ3" s="1"/>
      <c r="BA3" s="82" t="s">
        <v>3</v>
      </c>
      <c r="BB3" s="83"/>
      <c r="BC3" s="83"/>
      <c r="BD3" s="84"/>
      <c r="BE3" s="85" t="s">
        <v>12</v>
      </c>
      <c r="BF3" s="85" t="s">
        <v>13</v>
      </c>
      <c r="BG3" s="7"/>
      <c r="BH3" s="7"/>
      <c r="BI3" s="7"/>
      <c r="BJ3" s="7"/>
      <c r="BK3" s="7"/>
    </row>
    <row r="4" spans="1:63" s="10" customFormat="1">
      <c r="A4" s="79"/>
      <c r="B4" s="80"/>
      <c r="C4" s="81"/>
      <c r="D4" s="79"/>
      <c r="E4" s="86" t="s">
        <v>4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5"/>
      <c r="BF4" s="85"/>
      <c r="BG4" s="7"/>
      <c r="BH4" s="7"/>
      <c r="BI4" s="7"/>
      <c r="BJ4" s="7"/>
      <c r="BK4" s="7"/>
    </row>
    <row r="5" spans="1:63" s="10" customFormat="1">
      <c r="A5" s="79"/>
      <c r="B5" s="80"/>
      <c r="C5" s="81"/>
      <c r="D5" s="79"/>
      <c r="E5" s="3">
        <v>35</v>
      </c>
      <c r="F5" s="3">
        <v>36</v>
      </c>
      <c r="G5" s="3">
        <v>37</v>
      </c>
      <c r="H5" s="3">
        <v>38</v>
      </c>
      <c r="I5" s="3">
        <v>39</v>
      </c>
      <c r="J5" s="3">
        <v>40</v>
      </c>
      <c r="K5" s="3">
        <v>41</v>
      </c>
      <c r="L5" s="4">
        <v>42</v>
      </c>
      <c r="M5" s="4">
        <v>43</v>
      </c>
      <c r="N5" s="4">
        <v>44</v>
      </c>
      <c r="O5" s="4">
        <v>45</v>
      </c>
      <c r="P5" s="4">
        <v>46</v>
      </c>
      <c r="Q5" s="4">
        <v>47</v>
      </c>
      <c r="R5" s="4">
        <v>48</v>
      </c>
      <c r="S5" s="4">
        <v>49</v>
      </c>
      <c r="T5" s="4">
        <v>50</v>
      </c>
      <c r="U5" s="4">
        <v>51</v>
      </c>
      <c r="V5" s="4">
        <v>52</v>
      </c>
      <c r="W5" s="4">
        <v>1</v>
      </c>
      <c r="X5" s="5">
        <v>2</v>
      </c>
      <c r="Y5" s="4">
        <v>3</v>
      </c>
      <c r="Z5" s="4">
        <v>4</v>
      </c>
      <c r="AA5" s="4">
        <v>5</v>
      </c>
      <c r="AB5" s="4">
        <v>6</v>
      </c>
      <c r="AC5" s="4">
        <v>7</v>
      </c>
      <c r="AD5" s="4">
        <v>8</v>
      </c>
      <c r="AE5" s="4">
        <v>9</v>
      </c>
      <c r="AF5" s="4">
        <v>10</v>
      </c>
      <c r="AG5" s="4">
        <v>11</v>
      </c>
      <c r="AH5" s="4">
        <v>12</v>
      </c>
      <c r="AI5" s="4">
        <v>13</v>
      </c>
      <c r="AJ5" s="4">
        <v>14</v>
      </c>
      <c r="AK5" s="4">
        <v>15</v>
      </c>
      <c r="AL5" s="4">
        <v>16</v>
      </c>
      <c r="AM5" s="4">
        <v>17</v>
      </c>
      <c r="AN5" s="4">
        <v>18</v>
      </c>
      <c r="AO5" s="4">
        <v>19</v>
      </c>
      <c r="AP5" s="4">
        <v>20</v>
      </c>
      <c r="AQ5" s="4">
        <v>21</v>
      </c>
      <c r="AR5" s="4">
        <v>22</v>
      </c>
      <c r="AS5" s="4">
        <v>23</v>
      </c>
      <c r="AT5" s="4">
        <v>24</v>
      </c>
      <c r="AU5" s="4">
        <v>25</v>
      </c>
      <c r="AV5" s="4">
        <v>26</v>
      </c>
      <c r="AW5" s="4">
        <v>27</v>
      </c>
      <c r="AX5" s="4">
        <v>28</v>
      </c>
      <c r="AY5" s="4">
        <v>29</v>
      </c>
      <c r="AZ5" s="4">
        <v>30</v>
      </c>
      <c r="BA5" s="4">
        <v>31</v>
      </c>
      <c r="BB5" s="4">
        <v>32</v>
      </c>
      <c r="BC5" s="4">
        <v>33</v>
      </c>
      <c r="BD5" s="4">
        <v>34</v>
      </c>
      <c r="BE5" s="85"/>
      <c r="BF5" s="85"/>
      <c r="BG5" s="7"/>
      <c r="BH5" s="7"/>
      <c r="BI5" s="7"/>
      <c r="BJ5" s="7"/>
      <c r="BK5" s="7"/>
    </row>
    <row r="6" spans="1:63" s="10" customFormat="1">
      <c r="A6" s="79"/>
      <c r="B6" s="80"/>
      <c r="C6" s="81"/>
      <c r="D6" s="79"/>
      <c r="E6" s="86" t="s">
        <v>14</v>
      </c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5"/>
      <c r="BF6" s="85"/>
      <c r="BG6" s="7"/>
      <c r="BH6" s="7"/>
      <c r="BI6" s="7"/>
      <c r="BJ6" s="7"/>
      <c r="BK6" s="7"/>
    </row>
    <row r="7" spans="1:63" s="10" customFormat="1">
      <c r="A7" s="79"/>
      <c r="B7" s="80"/>
      <c r="C7" s="81"/>
      <c r="D7" s="79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4">
        <v>8</v>
      </c>
      <c r="M7" s="4">
        <v>9</v>
      </c>
      <c r="N7" s="5">
        <v>10</v>
      </c>
      <c r="O7" s="4">
        <v>11</v>
      </c>
      <c r="P7" s="4">
        <v>12</v>
      </c>
      <c r="Q7" s="4">
        <v>13</v>
      </c>
      <c r="R7" s="4">
        <v>14</v>
      </c>
      <c r="S7" s="4">
        <v>15</v>
      </c>
      <c r="T7" s="4">
        <v>16</v>
      </c>
      <c r="U7" s="4">
        <v>17</v>
      </c>
      <c r="V7" s="6">
        <v>18</v>
      </c>
      <c r="W7" s="6">
        <v>19</v>
      </c>
      <c r="X7" s="5">
        <v>20</v>
      </c>
      <c r="Y7" s="4">
        <v>21</v>
      </c>
      <c r="Z7" s="4">
        <v>22</v>
      </c>
      <c r="AA7" s="4">
        <v>23</v>
      </c>
      <c r="AB7" s="4">
        <v>24</v>
      </c>
      <c r="AC7" s="4">
        <v>25</v>
      </c>
      <c r="AD7" s="5">
        <v>26</v>
      </c>
      <c r="AE7" s="5">
        <v>27</v>
      </c>
      <c r="AF7" s="5">
        <v>28</v>
      </c>
      <c r="AG7" s="5">
        <v>29</v>
      </c>
      <c r="AH7" s="5">
        <v>30</v>
      </c>
      <c r="AI7" s="5">
        <v>31</v>
      </c>
      <c r="AJ7" s="5">
        <v>32</v>
      </c>
      <c r="AK7" s="5">
        <v>33</v>
      </c>
      <c r="AL7" s="5">
        <v>34</v>
      </c>
      <c r="AM7" s="5">
        <v>35</v>
      </c>
      <c r="AN7" s="5">
        <v>36</v>
      </c>
      <c r="AO7" s="5">
        <v>37</v>
      </c>
      <c r="AP7" s="4">
        <v>38</v>
      </c>
      <c r="AQ7" s="4">
        <v>39</v>
      </c>
      <c r="AR7" s="4">
        <v>40</v>
      </c>
      <c r="AS7" s="5">
        <v>41</v>
      </c>
      <c r="AT7" s="5">
        <v>42</v>
      </c>
      <c r="AU7" s="4">
        <v>43</v>
      </c>
      <c r="AV7" s="11">
        <v>44</v>
      </c>
      <c r="AW7" s="6">
        <v>45</v>
      </c>
      <c r="AX7" s="6">
        <v>46</v>
      </c>
      <c r="AY7" s="6">
        <v>47</v>
      </c>
      <c r="AZ7" s="6">
        <v>48</v>
      </c>
      <c r="BA7" s="6">
        <v>49</v>
      </c>
      <c r="BB7" s="6">
        <v>50</v>
      </c>
      <c r="BC7" s="6">
        <v>51</v>
      </c>
      <c r="BD7" s="6">
        <v>52</v>
      </c>
      <c r="BE7" s="85"/>
      <c r="BF7" s="85"/>
      <c r="BG7" s="7"/>
      <c r="BH7" s="7"/>
      <c r="BI7" s="7"/>
      <c r="BJ7" s="7"/>
      <c r="BK7" s="7"/>
    </row>
    <row r="8" spans="1:63" ht="12.75" customHeight="1">
      <c r="A8" s="90" t="s">
        <v>87</v>
      </c>
      <c r="B8" s="67"/>
      <c r="C8" s="65" t="s">
        <v>5</v>
      </c>
      <c r="D8" s="14" t="s">
        <v>6</v>
      </c>
      <c r="E8" s="15">
        <v>4</v>
      </c>
      <c r="F8" s="15">
        <v>2</v>
      </c>
      <c r="G8" s="15">
        <v>4</v>
      </c>
      <c r="H8" s="15">
        <v>2</v>
      </c>
      <c r="I8" s="15">
        <v>4</v>
      </c>
      <c r="J8" s="15">
        <v>2</v>
      </c>
      <c r="K8" s="15">
        <v>4</v>
      </c>
      <c r="L8" s="15">
        <v>2</v>
      </c>
      <c r="M8" s="15">
        <v>4</v>
      </c>
      <c r="N8" s="15">
        <v>4</v>
      </c>
      <c r="O8" s="15">
        <v>2</v>
      </c>
      <c r="P8" s="15">
        <v>2</v>
      </c>
      <c r="Q8" s="15">
        <v>4</v>
      </c>
      <c r="R8" s="15">
        <v>2</v>
      </c>
      <c r="S8" s="15">
        <v>2</v>
      </c>
      <c r="T8" s="15">
        <v>2</v>
      </c>
      <c r="U8" s="16"/>
      <c r="V8" s="17">
        <f>SUM(E8:U8)</f>
        <v>46</v>
      </c>
      <c r="W8" s="18" t="s">
        <v>20</v>
      </c>
      <c r="X8" s="19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20"/>
      <c r="AW8" s="21"/>
      <c r="AX8" s="21"/>
      <c r="AY8" s="21"/>
      <c r="AZ8" s="21"/>
      <c r="BA8" s="21"/>
      <c r="BB8" s="21"/>
      <c r="BC8" s="21"/>
      <c r="BD8" s="21"/>
      <c r="BE8" s="13">
        <v>46</v>
      </c>
      <c r="BF8" s="14"/>
    </row>
    <row r="9" spans="1:63">
      <c r="A9" s="90"/>
      <c r="B9" s="68"/>
      <c r="C9" s="66"/>
      <c r="D9" s="14" t="s">
        <v>7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8">
        <v>2</v>
      </c>
      <c r="V9" s="17"/>
      <c r="W9" s="20"/>
      <c r="X9" s="19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20"/>
      <c r="AW9" s="21"/>
      <c r="AX9" s="21"/>
      <c r="AY9" s="21"/>
      <c r="AZ9" s="21"/>
      <c r="BA9" s="21"/>
      <c r="BB9" s="21"/>
      <c r="BC9" s="21"/>
      <c r="BD9" s="21"/>
      <c r="BE9" s="13"/>
      <c r="BF9" s="14">
        <v>2</v>
      </c>
    </row>
    <row r="10" spans="1:63">
      <c r="A10" s="90"/>
      <c r="B10" s="67"/>
      <c r="C10" s="65" t="s">
        <v>69</v>
      </c>
      <c r="D10" s="14" t="s">
        <v>6</v>
      </c>
      <c r="E10" s="15">
        <v>2</v>
      </c>
      <c r="F10" s="15">
        <v>2</v>
      </c>
      <c r="G10" s="15">
        <v>2</v>
      </c>
      <c r="H10" s="15">
        <v>2</v>
      </c>
      <c r="I10" s="15">
        <v>2</v>
      </c>
      <c r="J10" s="15">
        <v>2</v>
      </c>
      <c r="K10" s="15">
        <v>2</v>
      </c>
      <c r="L10" s="15">
        <v>2</v>
      </c>
      <c r="M10" s="15">
        <v>2</v>
      </c>
      <c r="N10" s="15">
        <v>2</v>
      </c>
      <c r="O10" s="15">
        <v>2</v>
      </c>
      <c r="P10" s="15">
        <v>2</v>
      </c>
      <c r="Q10" s="15">
        <v>2</v>
      </c>
      <c r="R10" s="15">
        <v>2</v>
      </c>
      <c r="S10" s="15">
        <v>2</v>
      </c>
      <c r="T10" s="15">
        <v>2</v>
      </c>
      <c r="U10" s="16"/>
      <c r="V10" s="17">
        <f>SUM(E10:U10)</f>
        <v>32</v>
      </c>
      <c r="W10" s="17"/>
      <c r="X10" s="15">
        <v>2</v>
      </c>
      <c r="Y10" s="15">
        <v>2</v>
      </c>
      <c r="Z10" s="15">
        <v>2</v>
      </c>
      <c r="AA10" s="15">
        <v>2</v>
      </c>
      <c r="AB10" s="15">
        <v>2</v>
      </c>
      <c r="AC10" s="15">
        <v>2</v>
      </c>
      <c r="AD10" s="15">
        <v>2</v>
      </c>
      <c r="AE10" s="15">
        <v>2</v>
      </c>
      <c r="AF10" s="15">
        <v>2</v>
      </c>
      <c r="AG10" s="15">
        <v>2</v>
      </c>
      <c r="AH10" s="15">
        <v>2</v>
      </c>
      <c r="AI10" s="15">
        <v>2</v>
      </c>
      <c r="AJ10" s="15">
        <v>2</v>
      </c>
      <c r="AK10" s="15">
        <v>2</v>
      </c>
      <c r="AL10" s="15">
        <v>2</v>
      </c>
      <c r="AM10" s="15">
        <v>2</v>
      </c>
      <c r="AN10" s="15">
        <v>2</v>
      </c>
      <c r="AO10" s="15">
        <v>2</v>
      </c>
      <c r="AP10" s="15">
        <v>2</v>
      </c>
      <c r="AQ10" s="49">
        <v>2</v>
      </c>
      <c r="AR10" s="15">
        <v>2</v>
      </c>
      <c r="AS10" s="15">
        <v>2</v>
      </c>
      <c r="AT10" s="15">
        <v>2</v>
      </c>
      <c r="AU10" s="15"/>
      <c r="AV10" s="20">
        <f>SUM(X10:AU10)</f>
        <v>46</v>
      </c>
      <c r="AW10" s="22" t="s">
        <v>20</v>
      </c>
      <c r="AX10" s="21"/>
      <c r="AY10" s="21"/>
      <c r="AZ10" s="21"/>
      <c r="BA10" s="21"/>
      <c r="BB10" s="21"/>
      <c r="BC10" s="21"/>
      <c r="BD10" s="21"/>
      <c r="BE10" s="13">
        <f>V10+AV10</f>
        <v>78</v>
      </c>
      <c r="BF10" s="14"/>
    </row>
    <row r="11" spans="1:63">
      <c r="A11" s="90"/>
      <c r="B11" s="68"/>
      <c r="C11" s="66"/>
      <c r="D11" s="14" t="s">
        <v>7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15"/>
      <c r="U11" s="16"/>
      <c r="V11" s="17"/>
      <c r="W11" s="20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4"/>
      <c r="AR11" s="15"/>
      <c r="AS11" s="15"/>
      <c r="AT11" s="15"/>
      <c r="AU11" s="15"/>
      <c r="AV11" s="20"/>
      <c r="AW11" s="21"/>
      <c r="AX11" s="21"/>
      <c r="AY11" s="21"/>
      <c r="AZ11" s="21"/>
      <c r="BA11" s="21"/>
      <c r="BB11" s="21"/>
      <c r="BC11" s="21"/>
      <c r="BD11" s="21"/>
      <c r="BE11" s="13"/>
      <c r="BF11" s="14"/>
    </row>
    <row r="12" spans="1:63">
      <c r="A12" s="90"/>
      <c r="B12" s="67"/>
      <c r="C12" s="65" t="s">
        <v>8</v>
      </c>
      <c r="D12" s="14" t="s">
        <v>6</v>
      </c>
      <c r="E12" s="15">
        <v>2</v>
      </c>
      <c r="F12" s="15">
        <v>2</v>
      </c>
      <c r="G12" s="15">
        <v>2</v>
      </c>
      <c r="H12" s="15">
        <v>2</v>
      </c>
      <c r="I12" s="15">
        <v>2</v>
      </c>
      <c r="J12" s="15">
        <v>2</v>
      </c>
      <c r="K12" s="15">
        <v>2</v>
      </c>
      <c r="L12" s="15">
        <v>2</v>
      </c>
      <c r="M12" s="15">
        <v>2</v>
      </c>
      <c r="N12" s="15">
        <v>2</v>
      </c>
      <c r="O12" s="15">
        <v>2</v>
      </c>
      <c r="P12" s="15">
        <v>2</v>
      </c>
      <c r="Q12" s="15">
        <v>2</v>
      </c>
      <c r="R12" s="15">
        <v>2</v>
      </c>
      <c r="S12" s="15">
        <v>2</v>
      </c>
      <c r="T12" s="15">
        <v>2</v>
      </c>
      <c r="U12" s="16"/>
      <c r="V12" s="17">
        <f>SUM(E12:U12)</f>
        <v>32</v>
      </c>
      <c r="W12" s="18" t="s">
        <v>21</v>
      </c>
      <c r="X12" s="15">
        <v>2</v>
      </c>
      <c r="Y12" s="15">
        <v>2</v>
      </c>
      <c r="Z12" s="15">
        <v>2</v>
      </c>
      <c r="AA12" s="15">
        <v>2</v>
      </c>
      <c r="AB12" s="15">
        <v>2</v>
      </c>
      <c r="AC12" s="15">
        <v>2</v>
      </c>
      <c r="AD12" s="15">
        <v>2</v>
      </c>
      <c r="AE12" s="15">
        <v>2</v>
      </c>
      <c r="AF12" s="15">
        <v>2</v>
      </c>
      <c r="AG12" s="15">
        <v>2</v>
      </c>
      <c r="AH12" s="15">
        <v>2</v>
      </c>
      <c r="AI12" s="15">
        <v>2</v>
      </c>
      <c r="AJ12" s="15">
        <v>2</v>
      </c>
      <c r="AK12" s="15">
        <v>2</v>
      </c>
      <c r="AL12" s="15">
        <v>2</v>
      </c>
      <c r="AM12" s="15">
        <v>2</v>
      </c>
      <c r="AN12" s="15">
        <v>2</v>
      </c>
      <c r="AO12" s="15">
        <v>2</v>
      </c>
      <c r="AP12" s="15">
        <v>2</v>
      </c>
      <c r="AQ12" s="49">
        <v>2</v>
      </c>
      <c r="AR12" s="49">
        <v>2</v>
      </c>
      <c r="AS12" s="49">
        <v>2</v>
      </c>
      <c r="AT12" s="49">
        <v>2</v>
      </c>
      <c r="AU12" s="15"/>
      <c r="AV12" s="20">
        <f>SUM(X12:AU12)</f>
        <v>46</v>
      </c>
      <c r="AW12" s="22" t="s">
        <v>70</v>
      </c>
      <c r="AX12" s="21"/>
      <c r="AY12" s="21"/>
      <c r="AZ12" s="21"/>
      <c r="BA12" s="21"/>
      <c r="BB12" s="21"/>
      <c r="BC12" s="21"/>
      <c r="BD12" s="21"/>
      <c r="BE12" s="13">
        <v>78</v>
      </c>
      <c r="BF12" s="14"/>
    </row>
    <row r="13" spans="1:63">
      <c r="A13" s="90"/>
      <c r="B13" s="68"/>
      <c r="C13" s="66"/>
      <c r="D13" s="14" t="s">
        <v>7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15"/>
      <c r="V13" s="17"/>
      <c r="W13" s="20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14"/>
      <c r="AR13" s="15"/>
      <c r="AS13" s="15"/>
      <c r="AT13" s="15"/>
      <c r="AU13" s="15"/>
      <c r="AV13" s="20"/>
      <c r="AW13" s="21"/>
      <c r="AX13" s="21"/>
      <c r="AY13" s="21"/>
      <c r="AZ13" s="21"/>
      <c r="BA13" s="21"/>
      <c r="BB13" s="21"/>
      <c r="BC13" s="21"/>
      <c r="BD13" s="21"/>
      <c r="BE13" s="13"/>
      <c r="BF13" s="14"/>
    </row>
    <row r="14" spans="1:63">
      <c r="A14" s="90"/>
      <c r="B14" s="67"/>
      <c r="C14" s="65" t="s">
        <v>71</v>
      </c>
      <c r="D14" s="14" t="s">
        <v>6</v>
      </c>
      <c r="E14" s="49">
        <v>4</v>
      </c>
      <c r="F14" s="49">
        <v>2</v>
      </c>
      <c r="G14" s="49">
        <v>4</v>
      </c>
      <c r="H14" s="49">
        <v>2</v>
      </c>
      <c r="I14" s="49">
        <v>4</v>
      </c>
      <c r="J14" s="49">
        <v>2</v>
      </c>
      <c r="K14" s="49">
        <v>4</v>
      </c>
      <c r="L14" s="49">
        <v>2</v>
      </c>
      <c r="M14" s="49">
        <v>2</v>
      </c>
      <c r="N14" s="49">
        <v>2</v>
      </c>
      <c r="O14" s="49">
        <v>4</v>
      </c>
      <c r="P14" s="49">
        <v>4</v>
      </c>
      <c r="Q14" s="49">
        <v>2</v>
      </c>
      <c r="R14" s="49">
        <v>2</v>
      </c>
      <c r="S14" s="49">
        <v>4</v>
      </c>
      <c r="T14" s="49">
        <v>4</v>
      </c>
      <c r="U14" s="19"/>
      <c r="V14" s="17">
        <f t="shared" ref="V14" si="0">SUM(E14:U14)</f>
        <v>48</v>
      </c>
      <c r="W14" s="50" t="s">
        <v>70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6"/>
      <c r="AQ14" s="19"/>
      <c r="AR14" s="19"/>
      <c r="AS14" s="15"/>
      <c r="AT14" s="15"/>
      <c r="AU14" s="15"/>
      <c r="AV14" s="20"/>
      <c r="AW14" s="21"/>
      <c r="AX14" s="21"/>
      <c r="AY14" s="21"/>
      <c r="AZ14" s="21"/>
      <c r="BA14" s="21"/>
      <c r="BB14" s="21"/>
      <c r="BC14" s="21"/>
      <c r="BD14" s="21"/>
      <c r="BE14" s="13">
        <f>SUM(AV14,V14,)</f>
        <v>48</v>
      </c>
      <c r="BF14" s="14"/>
    </row>
    <row r="15" spans="1:63">
      <c r="A15" s="90"/>
      <c r="B15" s="68"/>
      <c r="C15" s="66"/>
      <c r="D15" s="14" t="s">
        <v>7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9"/>
      <c r="U15" s="15"/>
      <c r="V15" s="17"/>
      <c r="W15" s="20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14"/>
      <c r="AR15" s="15"/>
      <c r="AS15" s="15"/>
      <c r="AT15" s="15"/>
      <c r="AU15" s="15"/>
      <c r="AV15" s="20"/>
      <c r="AW15" s="21"/>
      <c r="AX15" s="21"/>
      <c r="AY15" s="21"/>
      <c r="AZ15" s="21"/>
      <c r="BA15" s="21"/>
      <c r="BB15" s="21"/>
      <c r="BC15" s="21"/>
      <c r="BD15" s="21"/>
      <c r="BE15" s="13"/>
      <c r="BF15" s="14">
        <v>69</v>
      </c>
    </row>
    <row r="16" spans="1:63">
      <c r="A16" s="90"/>
      <c r="B16" s="67"/>
      <c r="C16" s="65" t="s">
        <v>72</v>
      </c>
      <c r="D16" s="14" t="s">
        <v>6</v>
      </c>
      <c r="E16" s="15">
        <v>2</v>
      </c>
      <c r="F16" s="15">
        <v>2</v>
      </c>
      <c r="G16" s="15">
        <v>2</v>
      </c>
      <c r="H16" s="15">
        <v>2</v>
      </c>
      <c r="I16" s="15">
        <v>2</v>
      </c>
      <c r="J16" s="15">
        <v>2</v>
      </c>
      <c r="K16" s="15">
        <v>2</v>
      </c>
      <c r="L16" s="15">
        <v>2</v>
      </c>
      <c r="M16" s="15">
        <v>2</v>
      </c>
      <c r="N16" s="15">
        <v>2</v>
      </c>
      <c r="O16" s="15">
        <v>2</v>
      </c>
      <c r="P16" s="15">
        <v>2</v>
      </c>
      <c r="Q16" s="15">
        <v>2</v>
      </c>
      <c r="R16" s="15">
        <v>2</v>
      </c>
      <c r="S16" s="15">
        <v>2</v>
      </c>
      <c r="T16" s="15">
        <v>2</v>
      </c>
      <c r="U16" s="15"/>
      <c r="V16" s="17">
        <f>SUM(E16:U16)</f>
        <v>32</v>
      </c>
      <c r="W16" s="20"/>
      <c r="X16" s="49">
        <v>2</v>
      </c>
      <c r="Y16" s="49">
        <v>2</v>
      </c>
      <c r="Z16" s="49">
        <v>2</v>
      </c>
      <c r="AA16" s="49">
        <v>2</v>
      </c>
      <c r="AB16" s="49">
        <v>2</v>
      </c>
      <c r="AC16" s="49">
        <v>2</v>
      </c>
      <c r="AD16" s="49">
        <v>2</v>
      </c>
      <c r="AE16" s="49">
        <v>2</v>
      </c>
      <c r="AF16" s="49">
        <v>2</v>
      </c>
      <c r="AG16" s="49">
        <v>2</v>
      </c>
      <c r="AH16" s="49">
        <v>2</v>
      </c>
      <c r="AI16" s="49">
        <v>2</v>
      </c>
      <c r="AJ16" s="49">
        <v>2</v>
      </c>
      <c r="AK16" s="49">
        <v>2</v>
      </c>
      <c r="AL16" s="49">
        <v>2</v>
      </c>
      <c r="AM16" s="49">
        <v>2</v>
      </c>
      <c r="AN16" s="49">
        <v>2</v>
      </c>
      <c r="AO16" s="49">
        <v>2</v>
      </c>
      <c r="AP16" s="49">
        <v>2</v>
      </c>
      <c r="AQ16" s="49">
        <v>2</v>
      </c>
      <c r="AR16" s="49">
        <v>2</v>
      </c>
      <c r="AS16" s="49">
        <v>2</v>
      </c>
      <c r="AT16" s="49"/>
      <c r="AU16" s="14"/>
      <c r="AV16" s="20">
        <v>44</v>
      </c>
      <c r="AW16" s="51" t="s">
        <v>73</v>
      </c>
      <c r="AX16" s="21"/>
      <c r="AY16" s="21"/>
      <c r="AZ16" s="21"/>
      <c r="BA16" s="21"/>
      <c r="BB16" s="21"/>
      <c r="BC16" s="21"/>
      <c r="BD16" s="21"/>
      <c r="BE16" s="13">
        <v>76</v>
      </c>
      <c r="BF16" s="14"/>
    </row>
    <row r="17" spans="1:58">
      <c r="A17" s="90"/>
      <c r="B17" s="68"/>
      <c r="C17" s="66"/>
      <c r="D17" s="14" t="s">
        <v>7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15"/>
      <c r="V17" s="17"/>
      <c r="W17" s="20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4"/>
      <c r="AR17" s="15"/>
      <c r="AS17" s="15"/>
      <c r="AT17" s="46">
        <v>2</v>
      </c>
      <c r="AU17" s="46"/>
      <c r="AV17" s="20"/>
      <c r="AW17" s="21"/>
      <c r="AX17" s="21"/>
      <c r="AY17" s="21"/>
      <c r="AZ17" s="21"/>
      <c r="BA17" s="21"/>
      <c r="BB17" s="21"/>
      <c r="BC17" s="21"/>
      <c r="BD17" s="21"/>
      <c r="BE17" s="13"/>
      <c r="BF17" s="14">
        <v>2</v>
      </c>
    </row>
    <row r="18" spans="1:58">
      <c r="A18" s="90"/>
      <c r="B18" s="75"/>
      <c r="C18" s="65" t="s">
        <v>74</v>
      </c>
      <c r="D18" s="14" t="s">
        <v>6</v>
      </c>
      <c r="E18" s="55">
        <v>2</v>
      </c>
      <c r="F18" s="55">
        <v>2</v>
      </c>
      <c r="G18" s="55">
        <v>2</v>
      </c>
      <c r="H18" s="55">
        <v>4</v>
      </c>
      <c r="I18" s="55">
        <v>2</v>
      </c>
      <c r="J18" s="55">
        <v>2</v>
      </c>
      <c r="K18" s="55">
        <v>4</v>
      </c>
      <c r="L18" s="55">
        <v>2</v>
      </c>
      <c r="M18" s="55">
        <v>4</v>
      </c>
      <c r="N18" s="55">
        <v>2</v>
      </c>
      <c r="O18" s="55">
        <v>4</v>
      </c>
      <c r="P18" s="55">
        <v>4</v>
      </c>
      <c r="Q18" s="55">
        <v>4</v>
      </c>
      <c r="R18" s="55">
        <v>2</v>
      </c>
      <c r="S18" s="55">
        <v>4</v>
      </c>
      <c r="T18" s="55">
        <v>2</v>
      </c>
      <c r="U18" s="15"/>
      <c r="V18" s="17">
        <f>SUM(E18:U18)</f>
        <v>46</v>
      </c>
      <c r="W18" s="20"/>
      <c r="X18" s="15">
        <v>2</v>
      </c>
      <c r="Y18" s="15">
        <v>2</v>
      </c>
      <c r="Z18" s="15">
        <v>2</v>
      </c>
      <c r="AA18" s="15">
        <v>2</v>
      </c>
      <c r="AB18" s="15">
        <v>2</v>
      </c>
      <c r="AC18" s="15">
        <v>2</v>
      </c>
      <c r="AD18" s="15">
        <v>2</v>
      </c>
      <c r="AE18" s="15">
        <v>2</v>
      </c>
      <c r="AF18" s="15">
        <v>2</v>
      </c>
      <c r="AG18" s="15">
        <v>2</v>
      </c>
      <c r="AH18" s="15">
        <v>2</v>
      </c>
      <c r="AI18" s="15">
        <v>2</v>
      </c>
      <c r="AJ18" s="15">
        <v>4</v>
      </c>
      <c r="AK18" s="15">
        <v>2</v>
      </c>
      <c r="AL18" s="15">
        <v>2</v>
      </c>
      <c r="AM18" s="15">
        <v>2</v>
      </c>
      <c r="AN18" s="15">
        <v>2</v>
      </c>
      <c r="AO18" s="15">
        <v>2</v>
      </c>
      <c r="AP18" s="15">
        <v>2</v>
      </c>
      <c r="AQ18" s="15">
        <v>2</v>
      </c>
      <c r="AR18" s="15">
        <v>2</v>
      </c>
      <c r="AS18" s="15">
        <v>2</v>
      </c>
      <c r="AT18" s="15"/>
      <c r="AU18" s="15"/>
      <c r="AV18" s="20">
        <f>SUM(X18:AU18)</f>
        <v>46</v>
      </c>
      <c r="AW18" s="51" t="s">
        <v>73</v>
      </c>
      <c r="AX18" s="21"/>
      <c r="AY18" s="21"/>
      <c r="AZ18" s="21"/>
      <c r="BA18" s="21"/>
      <c r="BB18" s="21"/>
      <c r="BC18" s="21"/>
      <c r="BD18" s="21"/>
      <c r="BE18" s="13">
        <v>92</v>
      </c>
      <c r="BF18" s="14"/>
    </row>
    <row r="19" spans="1:58">
      <c r="A19" s="90"/>
      <c r="B19" s="76"/>
      <c r="C19" s="66"/>
      <c r="D19" s="14" t="s">
        <v>7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>
        <v>2</v>
      </c>
      <c r="V19" s="17"/>
      <c r="W19" s="20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4"/>
      <c r="AR19" s="15"/>
      <c r="AS19" s="15"/>
      <c r="AT19" s="46"/>
      <c r="AU19" s="15"/>
      <c r="AV19" s="20"/>
      <c r="AW19" s="21"/>
      <c r="AX19" s="21"/>
      <c r="AY19" s="21"/>
      <c r="AZ19" s="21"/>
      <c r="BA19" s="21"/>
      <c r="BB19" s="21"/>
      <c r="BC19" s="21"/>
      <c r="BD19" s="21"/>
      <c r="BE19" s="13"/>
      <c r="BF19" s="14">
        <v>2</v>
      </c>
    </row>
    <row r="20" spans="1:58">
      <c r="A20" s="90"/>
      <c r="B20" s="54"/>
      <c r="C20" s="65" t="s">
        <v>75</v>
      </c>
      <c r="D20" s="14" t="s">
        <v>6</v>
      </c>
      <c r="E20" s="55">
        <v>2</v>
      </c>
      <c r="F20" s="55">
        <v>2</v>
      </c>
      <c r="G20" s="55">
        <v>2</v>
      </c>
      <c r="H20" s="55">
        <v>2</v>
      </c>
      <c r="I20" s="55">
        <v>2</v>
      </c>
      <c r="J20" s="55">
        <v>2</v>
      </c>
      <c r="K20" s="55">
        <v>2</v>
      </c>
      <c r="L20" s="55">
        <v>2</v>
      </c>
      <c r="M20" s="55">
        <v>2</v>
      </c>
      <c r="N20" s="55">
        <v>2</v>
      </c>
      <c r="O20" s="55">
        <v>2</v>
      </c>
      <c r="P20" s="55">
        <v>2</v>
      </c>
      <c r="Q20" s="55">
        <v>2</v>
      </c>
      <c r="R20" s="55">
        <v>2</v>
      </c>
      <c r="S20" s="55">
        <v>2</v>
      </c>
      <c r="T20" s="55">
        <v>2</v>
      </c>
      <c r="U20" s="46"/>
      <c r="V20" s="17">
        <f>SUM(E20:U20)</f>
        <v>32</v>
      </c>
      <c r="W20" s="20"/>
      <c r="X20" s="15">
        <v>2</v>
      </c>
      <c r="Y20" s="15">
        <v>2</v>
      </c>
      <c r="Z20" s="15">
        <v>2</v>
      </c>
      <c r="AA20" s="15">
        <v>2</v>
      </c>
      <c r="AB20" s="15">
        <v>2</v>
      </c>
      <c r="AC20" s="15">
        <v>2</v>
      </c>
      <c r="AD20" s="15">
        <v>2</v>
      </c>
      <c r="AE20" s="15">
        <v>2</v>
      </c>
      <c r="AF20" s="15">
        <v>2</v>
      </c>
      <c r="AG20" s="15">
        <v>2</v>
      </c>
      <c r="AH20" s="15">
        <v>2</v>
      </c>
      <c r="AI20" s="15">
        <v>2</v>
      </c>
      <c r="AJ20" s="15">
        <v>2</v>
      </c>
      <c r="AK20" s="15">
        <v>2</v>
      </c>
      <c r="AL20" s="15">
        <v>2</v>
      </c>
      <c r="AM20" s="15">
        <v>2</v>
      </c>
      <c r="AN20" s="15">
        <v>2</v>
      </c>
      <c r="AO20" s="15">
        <v>2</v>
      </c>
      <c r="AP20" s="15">
        <v>2</v>
      </c>
      <c r="AQ20" s="15">
        <v>2</v>
      </c>
      <c r="AR20" s="15">
        <v>2</v>
      </c>
      <c r="AS20" s="15">
        <v>2</v>
      </c>
      <c r="AT20" s="15"/>
      <c r="AU20" s="15"/>
      <c r="AV20" s="20">
        <f>SUM(X20:AU20)</f>
        <v>44</v>
      </c>
      <c r="AW20" s="51" t="s">
        <v>73</v>
      </c>
      <c r="AX20" s="21"/>
      <c r="AY20" s="21"/>
      <c r="AZ20" s="21"/>
      <c r="BA20" s="21"/>
      <c r="BB20" s="21"/>
      <c r="BC20" s="21"/>
      <c r="BD20" s="21"/>
      <c r="BE20" s="13">
        <v>76</v>
      </c>
      <c r="BF20" s="14"/>
    </row>
    <row r="21" spans="1:58">
      <c r="A21" s="90"/>
      <c r="B21" s="54"/>
      <c r="C21" s="66"/>
      <c r="D21" s="14" t="s">
        <v>7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17"/>
      <c r="W21" s="20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4"/>
      <c r="AR21" s="15"/>
      <c r="AS21" s="15"/>
      <c r="AT21" s="46">
        <v>2</v>
      </c>
      <c r="AU21" s="46"/>
      <c r="AV21" s="20"/>
      <c r="AW21" s="21"/>
      <c r="AX21" s="21"/>
      <c r="AY21" s="21"/>
      <c r="AZ21" s="21"/>
      <c r="BA21" s="21"/>
      <c r="BB21" s="21"/>
      <c r="BC21" s="21"/>
      <c r="BD21" s="21"/>
      <c r="BE21" s="13"/>
      <c r="BF21" s="14">
        <v>2</v>
      </c>
    </row>
    <row r="22" spans="1:58">
      <c r="A22" s="90"/>
      <c r="B22" s="67"/>
      <c r="C22" s="65" t="s">
        <v>22</v>
      </c>
      <c r="D22" s="14" t="s">
        <v>6</v>
      </c>
      <c r="E22" s="15">
        <v>2</v>
      </c>
      <c r="F22" s="15">
        <v>2</v>
      </c>
      <c r="G22" s="15">
        <v>2</v>
      </c>
      <c r="H22" s="15">
        <v>2</v>
      </c>
      <c r="I22" s="15">
        <v>2</v>
      </c>
      <c r="J22" s="15">
        <v>2</v>
      </c>
      <c r="K22" s="15">
        <v>2</v>
      </c>
      <c r="L22" s="15">
        <v>2</v>
      </c>
      <c r="M22" s="15">
        <v>2</v>
      </c>
      <c r="N22" s="15">
        <v>2</v>
      </c>
      <c r="O22" s="15">
        <v>2</v>
      </c>
      <c r="P22" s="15">
        <v>2</v>
      </c>
      <c r="Q22" s="15">
        <v>2</v>
      </c>
      <c r="R22" s="15">
        <v>2</v>
      </c>
      <c r="S22" s="15">
        <v>2</v>
      </c>
      <c r="T22" s="15">
        <v>2</v>
      </c>
      <c r="U22" s="15"/>
      <c r="V22" s="17">
        <v>32</v>
      </c>
      <c r="W22" s="20"/>
      <c r="X22" s="15">
        <v>2</v>
      </c>
      <c r="Y22" s="15"/>
      <c r="Z22" s="15">
        <v>2</v>
      </c>
      <c r="AA22" s="15"/>
      <c r="AB22" s="15">
        <v>2</v>
      </c>
      <c r="AC22" s="15"/>
      <c r="AD22" s="15">
        <v>2</v>
      </c>
      <c r="AE22" s="15">
        <v>2</v>
      </c>
      <c r="AF22" s="15"/>
      <c r="AG22" s="15">
        <v>2</v>
      </c>
      <c r="AH22" s="15"/>
      <c r="AI22" s="15">
        <v>2</v>
      </c>
      <c r="AJ22" s="15"/>
      <c r="AK22" s="15">
        <v>2</v>
      </c>
      <c r="AL22" s="15"/>
      <c r="AM22" s="15">
        <v>2</v>
      </c>
      <c r="AN22" s="15"/>
      <c r="AO22" s="15">
        <v>4</v>
      </c>
      <c r="AP22" s="19"/>
      <c r="AQ22" s="14"/>
      <c r="AR22" s="16"/>
      <c r="AS22" s="16"/>
      <c r="AT22" s="15"/>
      <c r="AU22" s="46"/>
      <c r="AV22" s="20">
        <f>SUM(X22:AU22)</f>
        <v>22</v>
      </c>
      <c r="AW22" s="56" t="s">
        <v>20</v>
      </c>
      <c r="AX22" s="21"/>
      <c r="AY22" s="21"/>
      <c r="AZ22" s="21"/>
      <c r="BA22" s="21"/>
      <c r="BB22" s="21"/>
      <c r="BC22" s="21"/>
      <c r="BD22" s="21"/>
      <c r="BE22" s="13">
        <v>54</v>
      </c>
      <c r="BF22" s="14"/>
    </row>
    <row r="23" spans="1:58">
      <c r="A23" s="90"/>
      <c r="B23" s="68"/>
      <c r="C23" s="66"/>
      <c r="D23" s="14" t="s">
        <v>7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7"/>
      <c r="W23" s="20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14"/>
      <c r="AR23" s="16"/>
      <c r="AS23" s="16"/>
      <c r="AT23" s="46">
        <v>1</v>
      </c>
      <c r="AU23" s="46"/>
      <c r="AV23" s="20"/>
      <c r="AW23" s="21"/>
      <c r="AX23" s="21"/>
      <c r="AY23" s="21"/>
      <c r="AZ23" s="21"/>
      <c r="BA23" s="21"/>
      <c r="BB23" s="21"/>
      <c r="BC23" s="21"/>
      <c r="BD23" s="21"/>
      <c r="BE23" s="13"/>
      <c r="BF23" s="14">
        <v>1</v>
      </c>
    </row>
    <row r="24" spans="1:58">
      <c r="A24" s="90"/>
      <c r="B24" s="67"/>
      <c r="C24" s="65" t="s">
        <v>76</v>
      </c>
      <c r="D24" s="14" t="s">
        <v>6</v>
      </c>
      <c r="E24" s="15">
        <v>4</v>
      </c>
      <c r="F24" s="15">
        <v>6</v>
      </c>
      <c r="G24" s="15">
        <v>4</v>
      </c>
      <c r="H24" s="15">
        <v>4</v>
      </c>
      <c r="I24" s="15">
        <v>4</v>
      </c>
      <c r="J24" s="15">
        <v>6</v>
      </c>
      <c r="K24" s="15">
        <v>4</v>
      </c>
      <c r="L24" s="15">
        <v>6</v>
      </c>
      <c r="M24" s="15">
        <v>4</v>
      </c>
      <c r="N24" s="15">
        <v>4</v>
      </c>
      <c r="O24" s="15">
        <v>4</v>
      </c>
      <c r="P24" s="15">
        <v>4</v>
      </c>
      <c r="Q24" s="15">
        <v>4</v>
      </c>
      <c r="R24" s="15">
        <v>6</v>
      </c>
      <c r="S24" s="15">
        <v>4</v>
      </c>
      <c r="T24" s="15">
        <v>8</v>
      </c>
      <c r="U24" s="44" t="s">
        <v>26</v>
      </c>
      <c r="V24" s="17">
        <f>SUM(E24:U24)</f>
        <v>76</v>
      </c>
      <c r="W24" s="20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4"/>
      <c r="AR24" s="16"/>
      <c r="AS24" s="16"/>
      <c r="AT24" s="15"/>
      <c r="AU24" s="15"/>
      <c r="AV24" s="20"/>
      <c r="AW24" s="21"/>
      <c r="AX24" s="21"/>
      <c r="AY24" s="21"/>
      <c r="AZ24" s="21"/>
      <c r="BA24" s="21"/>
      <c r="BB24" s="21"/>
      <c r="BC24" s="21"/>
      <c r="BD24" s="21"/>
      <c r="BE24" s="13">
        <v>76</v>
      </c>
      <c r="BF24" s="14"/>
    </row>
    <row r="25" spans="1:58">
      <c r="A25" s="90"/>
      <c r="B25" s="68"/>
      <c r="C25" s="66"/>
      <c r="D25" s="14" t="s">
        <v>7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46">
        <v>4</v>
      </c>
      <c r="V25" s="17"/>
      <c r="W25" s="20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14"/>
      <c r="AR25" s="16"/>
      <c r="AS25" s="16"/>
      <c r="AT25" s="15"/>
      <c r="AU25" s="15"/>
      <c r="AV25" s="20"/>
      <c r="AW25" s="21"/>
      <c r="AX25" s="21"/>
      <c r="AY25" s="21"/>
      <c r="AZ25" s="21"/>
      <c r="BA25" s="21"/>
      <c r="BB25" s="21"/>
      <c r="BC25" s="21"/>
      <c r="BD25" s="21"/>
      <c r="BE25" s="13"/>
      <c r="BF25" s="14">
        <v>4</v>
      </c>
    </row>
    <row r="26" spans="1:58">
      <c r="A26" s="90"/>
      <c r="B26" s="67"/>
      <c r="C26" s="65" t="s">
        <v>78</v>
      </c>
      <c r="D26" s="14" t="s">
        <v>6</v>
      </c>
      <c r="E26" s="15">
        <v>2</v>
      </c>
      <c r="F26" s="15">
        <v>2</v>
      </c>
      <c r="G26" s="15">
        <v>2</v>
      </c>
      <c r="H26" s="15">
        <v>2</v>
      </c>
      <c r="I26" s="15">
        <v>2</v>
      </c>
      <c r="J26" s="15">
        <v>2</v>
      </c>
      <c r="K26" s="15">
        <v>2</v>
      </c>
      <c r="L26" s="15">
        <v>2</v>
      </c>
      <c r="M26" s="15">
        <v>2</v>
      </c>
      <c r="N26" s="15">
        <v>2</v>
      </c>
      <c r="O26" s="15">
        <v>2</v>
      </c>
      <c r="P26" s="15">
        <v>2</v>
      </c>
      <c r="Q26" s="15">
        <v>2</v>
      </c>
      <c r="R26" s="15">
        <v>2</v>
      </c>
      <c r="S26" s="15">
        <v>2</v>
      </c>
      <c r="T26" s="15"/>
      <c r="V26" s="17">
        <f>SUM(E26:U26)</f>
        <v>30</v>
      </c>
      <c r="W26" s="20"/>
      <c r="X26" s="15">
        <v>2</v>
      </c>
      <c r="Y26" s="15">
        <v>2</v>
      </c>
      <c r="Z26" s="15">
        <v>2</v>
      </c>
      <c r="AA26" s="15">
        <v>2</v>
      </c>
      <c r="AB26" s="15">
        <v>2</v>
      </c>
      <c r="AC26" s="15">
        <v>2</v>
      </c>
      <c r="AD26" s="15">
        <v>2</v>
      </c>
      <c r="AE26" s="15">
        <v>2</v>
      </c>
      <c r="AF26" s="15">
        <v>2</v>
      </c>
      <c r="AG26" s="15">
        <v>2</v>
      </c>
      <c r="AH26" s="15">
        <v>2</v>
      </c>
      <c r="AI26" s="15">
        <v>2</v>
      </c>
      <c r="AJ26" s="15">
        <v>2</v>
      </c>
      <c r="AK26" s="15">
        <v>2</v>
      </c>
      <c r="AL26" s="15">
        <v>2</v>
      </c>
      <c r="AM26" s="15">
        <v>2</v>
      </c>
      <c r="AN26" s="15">
        <v>2</v>
      </c>
      <c r="AO26" s="15">
        <v>2</v>
      </c>
      <c r="AP26" s="15">
        <v>2</v>
      </c>
      <c r="AQ26" s="15">
        <v>2</v>
      </c>
      <c r="AR26" s="15">
        <v>2</v>
      </c>
      <c r="AS26" s="15">
        <v>2</v>
      </c>
      <c r="AT26" s="15"/>
      <c r="AU26" s="15"/>
      <c r="AV26" s="20">
        <f>SUM(X26:AU26)</f>
        <v>44</v>
      </c>
      <c r="AW26" s="21"/>
      <c r="AX26" s="21"/>
      <c r="AY26" s="21"/>
      <c r="AZ26" s="21"/>
      <c r="BA26" s="21"/>
      <c r="BB26" s="21"/>
      <c r="BC26" s="21"/>
      <c r="BD26" s="21"/>
      <c r="BE26" s="13">
        <v>74</v>
      </c>
      <c r="BF26" s="14"/>
    </row>
    <row r="27" spans="1:58">
      <c r="A27" s="90"/>
      <c r="B27" s="68"/>
      <c r="C27" s="66"/>
      <c r="D27" s="14" t="s">
        <v>7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>
        <v>2</v>
      </c>
      <c r="V27" s="17"/>
      <c r="W27" s="20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4"/>
      <c r="AR27" s="16"/>
      <c r="AS27" s="16"/>
      <c r="AT27" s="61">
        <v>2</v>
      </c>
      <c r="AU27" s="46"/>
      <c r="AV27" s="20"/>
      <c r="AW27" s="21"/>
      <c r="AX27" s="21"/>
      <c r="AY27" s="21"/>
      <c r="AZ27" s="21"/>
      <c r="BA27" s="21"/>
      <c r="BB27" s="21"/>
      <c r="BC27" s="21"/>
      <c r="BD27" s="21"/>
      <c r="BE27" s="13"/>
      <c r="BF27" s="14">
        <v>4</v>
      </c>
    </row>
    <row r="28" spans="1:58" ht="19.5" customHeight="1">
      <c r="A28" s="90"/>
      <c r="B28" s="67"/>
      <c r="C28" s="65" t="s">
        <v>79</v>
      </c>
      <c r="D28" s="14" t="s">
        <v>6</v>
      </c>
      <c r="E28" s="15">
        <v>4</v>
      </c>
      <c r="F28" s="15">
        <v>4</v>
      </c>
      <c r="G28" s="15">
        <v>4</v>
      </c>
      <c r="H28" s="15">
        <v>4</v>
      </c>
      <c r="I28" s="15">
        <v>4</v>
      </c>
      <c r="J28" s="15">
        <v>4</v>
      </c>
      <c r="K28" s="15">
        <v>4</v>
      </c>
      <c r="L28" s="15">
        <v>4</v>
      </c>
      <c r="M28" s="15">
        <v>4</v>
      </c>
      <c r="N28" s="15">
        <v>4</v>
      </c>
      <c r="O28" s="15">
        <v>4</v>
      </c>
      <c r="P28" s="15">
        <v>4</v>
      </c>
      <c r="Q28" s="15">
        <v>4</v>
      </c>
      <c r="R28" s="15">
        <v>4</v>
      </c>
      <c r="S28" s="15">
        <v>4</v>
      </c>
      <c r="T28" s="15">
        <v>4</v>
      </c>
      <c r="U28" s="19"/>
      <c r="V28" s="21">
        <f>SUM(E28:U28)</f>
        <v>64</v>
      </c>
      <c r="W28" s="20"/>
      <c r="X28" s="15">
        <v>4</v>
      </c>
      <c r="Y28" s="15">
        <v>6</v>
      </c>
      <c r="Z28" s="15">
        <v>4</v>
      </c>
      <c r="AA28" s="15">
        <v>6</v>
      </c>
      <c r="AB28" s="15">
        <v>4</v>
      </c>
      <c r="AC28" s="15">
        <v>4</v>
      </c>
      <c r="AD28" s="15">
        <v>6</v>
      </c>
      <c r="AE28" s="15">
        <v>4</v>
      </c>
      <c r="AF28" s="15">
        <v>6</v>
      </c>
      <c r="AG28" s="15">
        <v>6</v>
      </c>
      <c r="AH28" s="15">
        <v>4</v>
      </c>
      <c r="AI28" s="15">
        <v>4</v>
      </c>
      <c r="AJ28" s="15">
        <v>6</v>
      </c>
      <c r="AK28" s="15">
        <v>4</v>
      </c>
      <c r="AL28" s="15">
        <v>6</v>
      </c>
      <c r="AM28" s="15">
        <v>4</v>
      </c>
      <c r="AN28" s="15">
        <v>6</v>
      </c>
      <c r="AO28" s="15">
        <v>4</v>
      </c>
      <c r="AP28" s="15">
        <v>6</v>
      </c>
      <c r="AQ28" s="15">
        <v>4</v>
      </c>
      <c r="AR28" s="15">
        <v>6</v>
      </c>
      <c r="AS28" s="15">
        <v>4</v>
      </c>
      <c r="AT28" s="15">
        <v>2</v>
      </c>
      <c r="AU28" s="44" t="s">
        <v>26</v>
      </c>
      <c r="AV28" s="20">
        <f>SUM(X28:AU28)</f>
        <v>110</v>
      </c>
      <c r="AW28" s="21"/>
      <c r="AX28" s="21"/>
      <c r="AY28" s="21"/>
      <c r="AZ28" s="21"/>
      <c r="BA28" s="21"/>
      <c r="BB28" s="21"/>
      <c r="BC28" s="21"/>
      <c r="BD28" s="21"/>
      <c r="BE28" s="13">
        <v>174</v>
      </c>
      <c r="BF28" s="14"/>
    </row>
    <row r="29" spans="1:58" ht="18.75" customHeight="1">
      <c r="A29" s="90"/>
      <c r="B29" s="68"/>
      <c r="C29" s="66"/>
      <c r="D29" s="14" t="s">
        <v>7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>
        <v>2</v>
      </c>
      <c r="V29" s="20"/>
      <c r="W29" s="20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15"/>
      <c r="AR29" s="15"/>
      <c r="AS29" s="15"/>
      <c r="AT29" s="46">
        <v>5</v>
      </c>
      <c r="AU29" s="46"/>
      <c r="AV29" s="20"/>
      <c r="AW29" s="21"/>
      <c r="AX29" s="21"/>
      <c r="AY29" s="21"/>
      <c r="AZ29" s="21"/>
      <c r="BA29" s="21"/>
      <c r="BB29" s="21"/>
      <c r="BC29" s="21"/>
      <c r="BD29" s="21"/>
      <c r="BE29" s="13"/>
      <c r="BF29" s="14">
        <v>7</v>
      </c>
    </row>
    <row r="30" spans="1:58" ht="12.75" customHeight="1">
      <c r="A30" s="90"/>
      <c r="B30" s="67"/>
      <c r="C30" s="65" t="s">
        <v>77</v>
      </c>
      <c r="D30" s="14" t="s">
        <v>6</v>
      </c>
      <c r="E30" s="15">
        <v>4</v>
      </c>
      <c r="F30" s="15">
        <v>6</v>
      </c>
      <c r="G30" s="15">
        <v>4</v>
      </c>
      <c r="H30" s="15">
        <v>6</v>
      </c>
      <c r="I30" s="15">
        <v>4</v>
      </c>
      <c r="J30" s="15">
        <v>6</v>
      </c>
      <c r="K30" s="15">
        <v>2</v>
      </c>
      <c r="L30" s="15">
        <v>6</v>
      </c>
      <c r="M30" s="15">
        <v>4</v>
      </c>
      <c r="N30" s="15">
        <v>6</v>
      </c>
      <c r="O30" s="15">
        <v>4</v>
      </c>
      <c r="P30" s="15">
        <v>4</v>
      </c>
      <c r="Q30" s="15">
        <v>4</v>
      </c>
      <c r="R30" s="15">
        <v>6</v>
      </c>
      <c r="S30" s="15">
        <v>4</v>
      </c>
      <c r="T30" s="15">
        <v>6</v>
      </c>
      <c r="U30" s="44" t="s">
        <v>26</v>
      </c>
      <c r="V30" s="17">
        <f>SUM(E30:U30)</f>
        <v>76</v>
      </c>
      <c r="W30" s="17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9"/>
      <c r="AO30" s="15"/>
      <c r="AP30" s="15"/>
      <c r="AQ30" s="14"/>
      <c r="AR30" s="15"/>
      <c r="AS30" s="15"/>
      <c r="AT30" s="15"/>
      <c r="AU30" s="15"/>
      <c r="AV30" s="20"/>
      <c r="AW30" s="21"/>
      <c r="AX30" s="21"/>
      <c r="AY30" s="21"/>
      <c r="AZ30" s="21"/>
      <c r="BA30" s="21"/>
      <c r="BB30" s="21"/>
      <c r="BC30" s="21"/>
      <c r="BD30" s="21"/>
      <c r="BE30" s="13">
        <v>76</v>
      </c>
      <c r="BF30" s="14"/>
    </row>
    <row r="31" spans="1:58" ht="12.75" customHeight="1">
      <c r="A31" s="90"/>
      <c r="B31" s="68"/>
      <c r="C31" s="66"/>
      <c r="D31" s="14" t="s">
        <v>7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46">
        <v>4</v>
      </c>
      <c r="V31" s="20"/>
      <c r="W31" s="20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7"/>
      <c r="AP31" s="47"/>
      <c r="AQ31" s="15"/>
      <c r="AR31" s="15"/>
      <c r="AS31" s="15"/>
      <c r="AT31" s="15"/>
      <c r="AU31" s="15"/>
      <c r="AV31" s="20"/>
      <c r="AW31" s="21"/>
      <c r="AX31" s="21"/>
      <c r="AY31" s="21"/>
      <c r="AZ31" s="21"/>
      <c r="BA31" s="21"/>
      <c r="BB31" s="21"/>
      <c r="BC31" s="21"/>
      <c r="BD31" s="21"/>
      <c r="BE31" s="13"/>
      <c r="BF31" s="14">
        <v>4</v>
      </c>
    </row>
    <row r="32" spans="1:58" ht="12.75" customHeight="1">
      <c r="A32" s="90"/>
      <c r="B32" s="52"/>
      <c r="C32" s="53" t="s">
        <v>80</v>
      </c>
      <c r="D32" s="14" t="s">
        <v>6</v>
      </c>
      <c r="E32" s="15">
        <v>2</v>
      </c>
      <c r="F32" s="15">
        <v>2</v>
      </c>
      <c r="G32" s="15">
        <v>2</v>
      </c>
      <c r="H32" s="15">
        <v>2</v>
      </c>
      <c r="I32" s="15">
        <v>2</v>
      </c>
      <c r="J32" s="15">
        <v>2</v>
      </c>
      <c r="K32" s="15">
        <v>2</v>
      </c>
      <c r="L32" s="15">
        <v>2</v>
      </c>
      <c r="M32" s="15">
        <v>2</v>
      </c>
      <c r="N32" s="15">
        <v>2</v>
      </c>
      <c r="O32" s="15">
        <v>2</v>
      </c>
      <c r="P32" s="15">
        <v>2</v>
      </c>
      <c r="Q32" s="15">
        <v>2</v>
      </c>
      <c r="R32" s="15">
        <v>2</v>
      </c>
      <c r="S32" s="15">
        <v>2</v>
      </c>
      <c r="T32" s="15"/>
      <c r="U32" s="46"/>
      <c r="V32" s="20">
        <f>SUM(E32:U32)</f>
        <v>30</v>
      </c>
      <c r="W32" s="20"/>
      <c r="X32" s="55">
        <v>2</v>
      </c>
      <c r="Y32" s="55">
        <v>2</v>
      </c>
      <c r="Z32" s="55">
        <v>2</v>
      </c>
      <c r="AA32" s="55">
        <v>2</v>
      </c>
      <c r="AB32" s="55">
        <v>2</v>
      </c>
      <c r="AC32" s="55">
        <v>2</v>
      </c>
      <c r="AD32" s="55">
        <v>2</v>
      </c>
      <c r="AE32" s="55">
        <v>2</v>
      </c>
      <c r="AF32" s="55">
        <v>2</v>
      </c>
      <c r="AG32" s="55">
        <v>2</v>
      </c>
      <c r="AH32" s="55">
        <v>4</v>
      </c>
      <c r="AI32" s="55">
        <v>2</v>
      </c>
      <c r="AJ32" s="55">
        <v>2</v>
      </c>
      <c r="AK32" s="55">
        <v>2</v>
      </c>
      <c r="AL32" s="55">
        <v>2</v>
      </c>
      <c r="AM32" s="55">
        <v>2</v>
      </c>
      <c r="AN32" s="55">
        <v>2</v>
      </c>
      <c r="AO32" s="55">
        <v>2</v>
      </c>
      <c r="AP32" s="55">
        <v>2</v>
      </c>
      <c r="AQ32" s="55">
        <v>2</v>
      </c>
      <c r="AR32" s="55">
        <v>2</v>
      </c>
      <c r="AS32" s="55">
        <v>2</v>
      </c>
      <c r="AT32" s="55"/>
      <c r="AU32" s="15"/>
      <c r="AV32" s="20">
        <f>SUM(X32:AU32)</f>
        <v>46</v>
      </c>
      <c r="AW32" s="51" t="s">
        <v>73</v>
      </c>
      <c r="AX32" s="21"/>
      <c r="AY32" s="21"/>
      <c r="AZ32" s="21"/>
      <c r="BA32" s="21"/>
      <c r="BB32" s="21"/>
      <c r="BC32" s="21"/>
      <c r="BD32" s="21"/>
      <c r="BE32" s="13">
        <f>76</f>
        <v>76</v>
      </c>
      <c r="BF32" s="14"/>
    </row>
    <row r="33" spans="1:58" ht="12.75" customHeight="1">
      <c r="A33" s="90"/>
      <c r="B33" s="52"/>
      <c r="C33" s="53"/>
      <c r="D33" s="14" t="s">
        <v>7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46">
        <v>2</v>
      </c>
      <c r="V33" s="20"/>
      <c r="W33" s="20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7"/>
      <c r="AP33" s="47"/>
      <c r="AQ33" s="15"/>
      <c r="AR33" s="15"/>
      <c r="AS33" s="15"/>
      <c r="AT33" s="15"/>
      <c r="AU33" s="15"/>
      <c r="AV33" s="57"/>
      <c r="AW33" s="21"/>
      <c r="AX33" s="21"/>
      <c r="AY33" s="21"/>
      <c r="AZ33" s="21"/>
      <c r="BA33" s="21"/>
      <c r="BB33" s="21"/>
      <c r="BC33" s="21"/>
      <c r="BD33" s="21"/>
      <c r="BE33" s="13"/>
      <c r="BF33" s="14">
        <v>2</v>
      </c>
    </row>
    <row r="34" spans="1:58" ht="13.5" customHeight="1">
      <c r="A34" s="90"/>
      <c r="B34" s="67"/>
      <c r="C34" s="65" t="s">
        <v>81</v>
      </c>
      <c r="D34" s="14" t="s">
        <v>6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0"/>
      <c r="W34" s="20"/>
      <c r="X34" s="19">
        <v>4</v>
      </c>
      <c r="Y34" s="19">
        <v>4</v>
      </c>
      <c r="Z34" s="19">
        <v>4</v>
      </c>
      <c r="AA34" s="19">
        <v>4</v>
      </c>
      <c r="AB34" s="19">
        <v>4</v>
      </c>
      <c r="AC34" s="19">
        <v>4</v>
      </c>
      <c r="AD34" s="19">
        <v>4</v>
      </c>
      <c r="AE34" s="19">
        <v>4</v>
      </c>
      <c r="AF34" s="19">
        <v>4</v>
      </c>
      <c r="AG34" s="19">
        <v>4</v>
      </c>
      <c r="AH34" s="19">
        <v>4</v>
      </c>
      <c r="AI34" s="19">
        <v>4</v>
      </c>
      <c r="AJ34" s="19">
        <v>4</v>
      </c>
      <c r="AK34" s="19">
        <v>4</v>
      </c>
      <c r="AL34" s="19">
        <v>4</v>
      </c>
      <c r="AM34" s="19">
        <v>4</v>
      </c>
      <c r="AN34" s="19">
        <v>4</v>
      </c>
      <c r="AO34" s="19">
        <v>2</v>
      </c>
      <c r="AP34" s="19">
        <v>4</v>
      </c>
      <c r="AQ34" s="19">
        <v>4</v>
      </c>
      <c r="AR34" s="19">
        <v>4</v>
      </c>
      <c r="AS34" s="19">
        <v>4</v>
      </c>
      <c r="AT34" s="19">
        <v>2</v>
      </c>
      <c r="AU34" s="44" t="s">
        <v>26</v>
      </c>
      <c r="AV34" s="20">
        <f>SUM(X34:AU34)</f>
        <v>88</v>
      </c>
      <c r="AW34" s="21"/>
      <c r="AX34" s="21"/>
      <c r="AY34" s="21"/>
      <c r="AZ34" s="21"/>
      <c r="BA34" s="21"/>
      <c r="BB34" s="21"/>
      <c r="BC34" s="21"/>
      <c r="BD34" s="21"/>
      <c r="BE34" s="13">
        <v>88</v>
      </c>
      <c r="BF34" s="14"/>
    </row>
    <row r="35" spans="1:58" ht="12" customHeight="1">
      <c r="A35" s="90"/>
      <c r="B35" s="68"/>
      <c r="C35" s="66"/>
      <c r="D35" s="14" t="s">
        <v>7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0"/>
      <c r="W35" s="20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5"/>
      <c r="AR35" s="15"/>
      <c r="AS35" s="15"/>
      <c r="AT35" s="46">
        <v>4</v>
      </c>
      <c r="AU35" s="46"/>
      <c r="AV35" s="20"/>
      <c r="AW35" s="21"/>
      <c r="AX35" s="21"/>
      <c r="AY35" s="21"/>
      <c r="AZ35" s="21"/>
      <c r="BA35" s="21"/>
      <c r="BB35" s="21"/>
      <c r="BC35" s="21"/>
      <c r="BD35" s="21"/>
      <c r="BE35" s="13"/>
      <c r="BF35" s="14">
        <v>4</v>
      </c>
    </row>
    <row r="36" spans="1:58" ht="12" customHeight="1">
      <c r="A36" s="90"/>
      <c r="B36" s="52"/>
      <c r="C36" s="70" t="s">
        <v>82</v>
      </c>
      <c r="D36" s="14" t="s">
        <v>6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0"/>
      <c r="W36" s="20"/>
      <c r="X36" s="19">
        <v>4</v>
      </c>
      <c r="Y36" s="19">
        <v>4</v>
      </c>
      <c r="Z36" s="19">
        <v>4</v>
      </c>
      <c r="AA36" s="19">
        <v>4</v>
      </c>
      <c r="AB36" s="19">
        <v>4</v>
      </c>
      <c r="AC36" s="19">
        <v>4</v>
      </c>
      <c r="AD36" s="19">
        <v>4</v>
      </c>
      <c r="AE36" s="19">
        <v>4</v>
      </c>
      <c r="AF36" s="19">
        <v>4</v>
      </c>
      <c r="AG36" s="19">
        <v>4</v>
      </c>
      <c r="AH36" s="19">
        <v>4</v>
      </c>
      <c r="AI36" s="19">
        <v>4</v>
      </c>
      <c r="AJ36" s="19">
        <v>4</v>
      </c>
      <c r="AK36" s="19">
        <v>4</v>
      </c>
      <c r="AL36" s="19">
        <v>4</v>
      </c>
      <c r="AM36" s="19">
        <v>4</v>
      </c>
      <c r="AN36" s="19">
        <v>4</v>
      </c>
      <c r="AO36" s="19">
        <v>4</v>
      </c>
      <c r="AP36" s="19">
        <v>4</v>
      </c>
      <c r="AQ36" s="19">
        <v>4</v>
      </c>
      <c r="AR36" s="19">
        <v>4</v>
      </c>
      <c r="AS36" s="19">
        <v>4</v>
      </c>
      <c r="AT36" s="19"/>
      <c r="AU36" s="46"/>
      <c r="AV36" s="20">
        <f>SUM(SUM(X36:AU36))</f>
        <v>88</v>
      </c>
      <c r="AW36" s="51" t="s">
        <v>73</v>
      </c>
      <c r="AX36" s="21"/>
      <c r="AY36" s="21"/>
      <c r="AZ36" s="21"/>
      <c r="BA36" s="21"/>
      <c r="BB36" s="21"/>
      <c r="BC36" s="21"/>
      <c r="BD36" s="21"/>
      <c r="BE36" s="13">
        <v>88</v>
      </c>
      <c r="BF36" s="14"/>
    </row>
    <row r="37" spans="1:58" ht="12" customHeight="1">
      <c r="A37" s="90"/>
      <c r="B37" s="52"/>
      <c r="C37" s="71"/>
      <c r="D37" s="14" t="s">
        <v>7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0"/>
      <c r="W37" s="20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5"/>
      <c r="AR37" s="15"/>
      <c r="AS37" s="15"/>
      <c r="AT37" s="46">
        <v>4</v>
      </c>
      <c r="AU37" s="46"/>
      <c r="AV37" s="20"/>
      <c r="AW37" s="21"/>
      <c r="AX37" s="21"/>
      <c r="AY37" s="21"/>
      <c r="AZ37" s="21"/>
      <c r="BA37" s="21"/>
      <c r="BB37" s="21"/>
      <c r="BC37" s="21"/>
      <c r="BD37" s="21"/>
      <c r="BE37" s="13"/>
      <c r="BF37" s="14">
        <v>4</v>
      </c>
    </row>
    <row r="38" spans="1:58">
      <c r="A38" s="90"/>
      <c r="B38" s="67"/>
      <c r="C38" s="70" t="s">
        <v>83</v>
      </c>
      <c r="D38" s="14" t="s">
        <v>6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0"/>
      <c r="W38" s="20"/>
      <c r="X38" s="19">
        <v>4</v>
      </c>
      <c r="Y38" s="15">
        <v>4</v>
      </c>
      <c r="Z38" s="19">
        <v>4</v>
      </c>
      <c r="AA38" s="15">
        <v>4</v>
      </c>
      <c r="AB38" s="19">
        <v>4</v>
      </c>
      <c r="AC38" s="15">
        <v>6</v>
      </c>
      <c r="AD38" s="19">
        <v>2</v>
      </c>
      <c r="AE38" s="15">
        <v>4</v>
      </c>
      <c r="AF38" s="19">
        <v>4</v>
      </c>
      <c r="AG38" s="15">
        <v>2</v>
      </c>
      <c r="AH38" s="19">
        <v>4</v>
      </c>
      <c r="AI38" s="15">
        <v>4</v>
      </c>
      <c r="AJ38" s="19">
        <v>4</v>
      </c>
      <c r="AK38" s="15">
        <v>4</v>
      </c>
      <c r="AL38" s="19">
        <v>4</v>
      </c>
      <c r="AM38" s="15">
        <v>4</v>
      </c>
      <c r="AN38" s="19">
        <v>4</v>
      </c>
      <c r="AO38" s="15">
        <v>4</v>
      </c>
      <c r="AP38" s="19">
        <v>4</v>
      </c>
      <c r="AQ38" s="15">
        <v>6</v>
      </c>
      <c r="AR38" s="19">
        <v>4</v>
      </c>
      <c r="AS38" s="15">
        <v>4</v>
      </c>
      <c r="AT38" s="19"/>
      <c r="AU38" s="19"/>
      <c r="AV38" s="58">
        <f>SUM(X38:AU38)</f>
        <v>88</v>
      </c>
      <c r="AW38" s="21"/>
      <c r="AX38" s="21"/>
      <c r="AY38" s="21"/>
      <c r="AZ38" s="21"/>
      <c r="BA38" s="21"/>
      <c r="BB38" s="21"/>
      <c r="BC38" s="21"/>
      <c r="BD38" s="21"/>
      <c r="BE38" s="13">
        <v>88</v>
      </c>
      <c r="BF38" s="14"/>
    </row>
    <row r="39" spans="1:58">
      <c r="A39" s="90"/>
      <c r="B39" s="68"/>
      <c r="C39" s="71"/>
      <c r="D39" s="14" t="s">
        <v>7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0"/>
      <c r="W39" s="20"/>
      <c r="X39" s="19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9"/>
      <c r="AS39" s="19"/>
      <c r="AT39" s="47">
        <v>4</v>
      </c>
      <c r="AU39" s="47"/>
      <c r="AV39" s="20"/>
      <c r="AW39" s="21"/>
      <c r="AX39" s="21"/>
      <c r="AY39" s="21"/>
      <c r="AZ39" s="21"/>
      <c r="BA39" s="21"/>
      <c r="BB39" s="21"/>
      <c r="BC39" s="21"/>
      <c r="BD39" s="21"/>
      <c r="BE39" s="13"/>
      <c r="BF39" s="14">
        <v>4</v>
      </c>
    </row>
    <row r="40" spans="1:58">
      <c r="A40" s="90"/>
      <c r="B40" s="75"/>
      <c r="C40" s="88" t="s">
        <v>84</v>
      </c>
      <c r="D40" s="14" t="s">
        <v>6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0"/>
      <c r="W40" s="20"/>
      <c r="X40" s="19">
        <v>4</v>
      </c>
      <c r="Y40" s="15">
        <v>4</v>
      </c>
      <c r="Z40" s="19">
        <v>4</v>
      </c>
      <c r="AA40" s="15">
        <v>4</v>
      </c>
      <c r="AB40" s="19">
        <v>4</v>
      </c>
      <c r="AC40" s="15">
        <v>4</v>
      </c>
      <c r="AD40" s="19">
        <v>4</v>
      </c>
      <c r="AE40" s="15">
        <v>4</v>
      </c>
      <c r="AF40" s="19">
        <v>4</v>
      </c>
      <c r="AG40" s="15">
        <v>4</v>
      </c>
      <c r="AH40" s="19">
        <v>4</v>
      </c>
      <c r="AI40" s="15">
        <v>4</v>
      </c>
      <c r="AJ40" s="19">
        <v>2</v>
      </c>
      <c r="AK40" s="15">
        <v>4</v>
      </c>
      <c r="AL40" s="19">
        <v>4</v>
      </c>
      <c r="AM40" s="15">
        <v>4</v>
      </c>
      <c r="AN40" s="19">
        <v>4</v>
      </c>
      <c r="AO40" s="15">
        <v>4</v>
      </c>
      <c r="AP40" s="19">
        <v>4</v>
      </c>
      <c r="AQ40" s="15">
        <v>4</v>
      </c>
      <c r="AR40" s="19">
        <v>4</v>
      </c>
      <c r="AS40" s="15">
        <v>6</v>
      </c>
      <c r="AT40" s="19"/>
      <c r="AU40" s="47"/>
      <c r="AV40" s="20">
        <f>SUM(X40:AU40)</f>
        <v>88</v>
      </c>
      <c r="AW40" s="51" t="s">
        <v>70</v>
      </c>
      <c r="AX40" s="21"/>
      <c r="AY40" s="21"/>
      <c r="AZ40" s="21"/>
      <c r="BA40" s="21"/>
      <c r="BB40" s="21"/>
      <c r="BC40" s="21"/>
      <c r="BD40" s="21"/>
      <c r="BE40" s="13">
        <v>88</v>
      </c>
      <c r="BF40" s="14"/>
    </row>
    <row r="41" spans="1:58">
      <c r="A41" s="90"/>
      <c r="B41" s="76"/>
      <c r="C41" s="89"/>
      <c r="D41" s="14" t="s">
        <v>7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0"/>
      <c r="W41" s="20"/>
      <c r="X41" s="19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9"/>
      <c r="AS41" s="19"/>
      <c r="AT41" s="47">
        <v>4</v>
      </c>
      <c r="AU41" s="47"/>
      <c r="AV41" s="20"/>
      <c r="AW41" s="21"/>
      <c r="AX41" s="21"/>
      <c r="AY41" s="21"/>
      <c r="AZ41" s="21"/>
      <c r="BA41" s="21"/>
      <c r="BB41" s="21"/>
      <c r="BC41" s="21"/>
      <c r="BD41" s="21"/>
      <c r="BE41" s="13"/>
      <c r="BF41" s="14">
        <v>4</v>
      </c>
    </row>
    <row r="42" spans="1:58">
      <c r="A42" s="90"/>
      <c r="B42" s="25" t="s">
        <v>9</v>
      </c>
      <c r="C42" s="26"/>
      <c r="D42" s="27"/>
      <c r="E42" s="15">
        <f>E8+E10+E12+E14+E16+E18+E20+E22+E24+E26+E28+E30+E32</f>
        <v>36</v>
      </c>
      <c r="F42" s="15">
        <f t="shared" ref="F42:T42" si="1">F8+F10+F12+F14+F16+F18+F20+F22+F24+F26+F28+F30+F32</f>
        <v>36</v>
      </c>
      <c r="G42" s="15">
        <f t="shared" si="1"/>
        <v>36</v>
      </c>
      <c r="H42" s="15">
        <f t="shared" si="1"/>
        <v>36</v>
      </c>
      <c r="I42" s="15">
        <f t="shared" si="1"/>
        <v>36</v>
      </c>
      <c r="J42" s="15">
        <f t="shared" si="1"/>
        <v>36</v>
      </c>
      <c r="K42" s="15">
        <f t="shared" si="1"/>
        <v>36</v>
      </c>
      <c r="L42" s="15">
        <f t="shared" si="1"/>
        <v>36</v>
      </c>
      <c r="M42" s="15">
        <f t="shared" si="1"/>
        <v>36</v>
      </c>
      <c r="N42" s="15">
        <f t="shared" si="1"/>
        <v>36</v>
      </c>
      <c r="O42" s="15">
        <f t="shared" si="1"/>
        <v>36</v>
      </c>
      <c r="P42" s="15">
        <f t="shared" si="1"/>
        <v>36</v>
      </c>
      <c r="Q42" s="15">
        <f t="shared" si="1"/>
        <v>36</v>
      </c>
      <c r="R42" s="15">
        <f t="shared" si="1"/>
        <v>36</v>
      </c>
      <c r="S42" s="15">
        <f t="shared" si="1"/>
        <v>36</v>
      </c>
      <c r="T42" s="15">
        <f t="shared" si="1"/>
        <v>36</v>
      </c>
      <c r="U42" s="15"/>
      <c r="V42" s="20">
        <f>V8+V10+V12+V14+V16+V18+V20+V22+V24+V26+V28+V30+V32</f>
        <v>576</v>
      </c>
      <c r="W42" s="20"/>
      <c r="X42" s="15">
        <f>X8+X10+X12+X14+X16+X18+X20+X22+X24+X26+X28+X30+X32+X34+X36+X38+X40</f>
        <v>36</v>
      </c>
      <c r="Y42" s="15">
        <f t="shared" ref="Y42:AT42" si="2">Y8+Y10+Y12+Y14+Y16+Y18+Y20+Y22+Y24+Y26+Y28+Y30+Y32+Y34+Y36+Y38+Y40</f>
        <v>36</v>
      </c>
      <c r="Z42" s="15">
        <f t="shared" si="2"/>
        <v>36</v>
      </c>
      <c r="AA42" s="15">
        <f t="shared" si="2"/>
        <v>36</v>
      </c>
      <c r="AB42" s="15">
        <f t="shared" si="2"/>
        <v>36</v>
      </c>
      <c r="AC42" s="15">
        <f t="shared" si="2"/>
        <v>36</v>
      </c>
      <c r="AD42" s="15">
        <f t="shared" si="2"/>
        <v>36</v>
      </c>
      <c r="AE42" s="15">
        <f t="shared" si="2"/>
        <v>36</v>
      </c>
      <c r="AF42" s="15">
        <f t="shared" si="2"/>
        <v>36</v>
      </c>
      <c r="AG42" s="15">
        <f t="shared" si="2"/>
        <v>36</v>
      </c>
      <c r="AH42" s="15">
        <f t="shared" si="2"/>
        <v>36</v>
      </c>
      <c r="AI42" s="15">
        <f t="shared" si="2"/>
        <v>36</v>
      </c>
      <c r="AJ42" s="15">
        <f t="shared" si="2"/>
        <v>36</v>
      </c>
      <c r="AK42" s="15">
        <f t="shared" si="2"/>
        <v>36</v>
      </c>
      <c r="AL42" s="15">
        <f t="shared" si="2"/>
        <v>36</v>
      </c>
      <c r="AM42" s="15">
        <f t="shared" si="2"/>
        <v>36</v>
      </c>
      <c r="AN42" s="15">
        <f t="shared" si="2"/>
        <v>36</v>
      </c>
      <c r="AO42" s="15">
        <f t="shared" si="2"/>
        <v>36</v>
      </c>
      <c r="AP42" s="15">
        <f t="shared" si="2"/>
        <v>36</v>
      </c>
      <c r="AQ42" s="15">
        <f t="shared" si="2"/>
        <v>36</v>
      </c>
      <c r="AR42" s="15">
        <f t="shared" si="2"/>
        <v>36</v>
      </c>
      <c r="AS42" s="15">
        <f t="shared" si="2"/>
        <v>36</v>
      </c>
      <c r="AT42" s="15">
        <f t="shared" si="2"/>
        <v>8</v>
      </c>
      <c r="AU42" s="19"/>
      <c r="AV42" s="20">
        <f>AV10+AV12+AV16+AV18+AV20+AV22+AV26+AV28+AV32+AV34+AV36+AV38+AV40</f>
        <v>800</v>
      </c>
      <c r="AW42" s="21"/>
      <c r="AX42" s="21"/>
      <c r="AY42" s="21"/>
      <c r="AZ42" s="21"/>
      <c r="BA42" s="21"/>
      <c r="BB42" s="21"/>
      <c r="BC42" s="21"/>
      <c r="BD42" s="21"/>
      <c r="BE42" s="13">
        <f>SUM(BE8:BE38)</f>
        <v>1288</v>
      </c>
      <c r="BF42" s="28">
        <f>SUM(BF8:BF39)</f>
        <v>111</v>
      </c>
    </row>
    <row r="43" spans="1:58">
      <c r="A43" s="90"/>
      <c r="B43" s="72" t="s">
        <v>24</v>
      </c>
      <c r="C43" s="73"/>
      <c r="D43" s="74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>
        <f>U9+U19+U25+U27+U29+U31+U33</f>
        <v>18</v>
      </c>
      <c r="V43" s="58"/>
      <c r="W43" s="20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19"/>
      <c r="AR43" s="19"/>
      <c r="AS43" s="19"/>
      <c r="AT43" s="19">
        <f>AT17+AT21+AT23+AT27+AT29+AT35+AT37+AT39+AT41</f>
        <v>28</v>
      </c>
      <c r="AU43" s="19"/>
      <c r="AV43" s="20"/>
      <c r="AW43" s="21"/>
      <c r="AX43" s="21"/>
      <c r="AY43" s="21"/>
      <c r="AZ43" s="21"/>
      <c r="BA43" s="21"/>
      <c r="BB43" s="21"/>
      <c r="BC43" s="21"/>
      <c r="BD43" s="21"/>
      <c r="BE43" s="13"/>
      <c r="BF43" s="28"/>
    </row>
    <row r="44" spans="1:58">
      <c r="A44" s="90"/>
      <c r="B44" s="72" t="s">
        <v>25</v>
      </c>
      <c r="C44" s="73"/>
      <c r="D44" s="74"/>
      <c r="E44" s="15">
        <f>E42+E43</f>
        <v>36</v>
      </c>
      <c r="F44" s="15">
        <f t="shared" ref="F44:T44" si="3">F42+F43</f>
        <v>36</v>
      </c>
      <c r="G44" s="15">
        <f t="shared" si="3"/>
        <v>36</v>
      </c>
      <c r="H44" s="15">
        <f t="shared" si="3"/>
        <v>36</v>
      </c>
      <c r="I44" s="15">
        <f t="shared" si="3"/>
        <v>36</v>
      </c>
      <c r="J44" s="15">
        <f t="shared" si="3"/>
        <v>36</v>
      </c>
      <c r="K44" s="15">
        <f t="shared" si="3"/>
        <v>36</v>
      </c>
      <c r="L44" s="15">
        <f t="shared" si="3"/>
        <v>36</v>
      </c>
      <c r="M44" s="15">
        <f t="shared" si="3"/>
        <v>36</v>
      </c>
      <c r="N44" s="15">
        <f t="shared" si="3"/>
        <v>36</v>
      </c>
      <c r="O44" s="15">
        <f t="shared" si="3"/>
        <v>36</v>
      </c>
      <c r="P44" s="15">
        <f t="shared" si="3"/>
        <v>36</v>
      </c>
      <c r="Q44" s="15">
        <f t="shared" si="3"/>
        <v>36</v>
      </c>
      <c r="R44" s="15">
        <f t="shared" si="3"/>
        <v>36</v>
      </c>
      <c r="S44" s="15">
        <f t="shared" si="3"/>
        <v>36</v>
      </c>
      <c r="T44" s="15">
        <f t="shared" si="3"/>
        <v>36</v>
      </c>
      <c r="U44" s="15">
        <v>36</v>
      </c>
      <c r="V44" s="20"/>
      <c r="W44" s="20"/>
      <c r="X44" s="15">
        <f t="shared" ref="X44" si="4">X42+X43</f>
        <v>36</v>
      </c>
      <c r="Y44" s="15">
        <f t="shared" ref="Y44" si="5">Y42+Y43</f>
        <v>36</v>
      </c>
      <c r="Z44" s="15">
        <f t="shared" ref="Z44" si="6">Z42+Z43</f>
        <v>36</v>
      </c>
      <c r="AA44" s="15">
        <f t="shared" ref="AA44" si="7">AA42+AA43</f>
        <v>36</v>
      </c>
      <c r="AB44" s="15">
        <f t="shared" ref="AB44" si="8">AB42+AB43</f>
        <v>36</v>
      </c>
      <c r="AC44" s="15">
        <f t="shared" ref="AC44" si="9">AC42+AC43</f>
        <v>36</v>
      </c>
      <c r="AD44" s="15">
        <f t="shared" ref="AD44" si="10">AD42+AD43</f>
        <v>36</v>
      </c>
      <c r="AE44" s="15">
        <f t="shared" ref="AE44" si="11">AE42+AE43</f>
        <v>36</v>
      </c>
      <c r="AF44" s="15">
        <f t="shared" ref="AF44" si="12">AF42+AF43</f>
        <v>36</v>
      </c>
      <c r="AG44" s="15">
        <f t="shared" ref="AG44" si="13">AG42+AG43</f>
        <v>36</v>
      </c>
      <c r="AH44" s="15">
        <f t="shared" ref="AH44" si="14">AH42+AH43</f>
        <v>36</v>
      </c>
      <c r="AI44" s="15">
        <f t="shared" ref="AI44" si="15">AI42+AI43</f>
        <v>36</v>
      </c>
      <c r="AJ44" s="15">
        <f t="shared" ref="AJ44" si="16">AJ42+AJ43</f>
        <v>36</v>
      </c>
      <c r="AK44" s="15">
        <f t="shared" ref="AK44" si="17">AK42+AK43</f>
        <v>36</v>
      </c>
      <c r="AL44" s="15">
        <f t="shared" ref="AL44" si="18">AL42+AL43</f>
        <v>36</v>
      </c>
      <c r="AM44" s="15">
        <f t="shared" ref="AM44" si="19">AM42+AM43</f>
        <v>36</v>
      </c>
      <c r="AN44" s="15">
        <f t="shared" ref="AN44" si="20">AN42+AN43</f>
        <v>36</v>
      </c>
      <c r="AO44" s="15">
        <f t="shared" ref="AO44" si="21">AO42+AO43</f>
        <v>36</v>
      </c>
      <c r="AP44" s="15">
        <f t="shared" ref="AP44:AT44" si="22">AP42+AP43</f>
        <v>36</v>
      </c>
      <c r="AQ44" s="15">
        <f t="shared" si="22"/>
        <v>36</v>
      </c>
      <c r="AR44" s="15">
        <f t="shared" si="22"/>
        <v>36</v>
      </c>
      <c r="AS44" s="15">
        <f t="shared" si="22"/>
        <v>36</v>
      </c>
      <c r="AT44" s="15">
        <f t="shared" si="22"/>
        <v>36</v>
      </c>
      <c r="AU44" s="15">
        <v>36</v>
      </c>
      <c r="AV44" s="20"/>
      <c r="AW44" s="21"/>
      <c r="AX44" s="21"/>
      <c r="AY44" s="21"/>
      <c r="AZ44" s="21"/>
      <c r="BA44" s="21"/>
      <c r="BB44" s="21"/>
      <c r="BC44" s="21"/>
      <c r="BD44" s="21"/>
      <c r="BE44" s="13"/>
      <c r="BF44" s="28"/>
    </row>
    <row r="45" spans="1:58">
      <c r="A45" s="91"/>
      <c r="B45" s="25"/>
      <c r="C45" s="26"/>
      <c r="D45" s="27"/>
      <c r="E45" s="24"/>
      <c r="F45" s="24"/>
      <c r="G45" s="24"/>
      <c r="H45" s="24"/>
      <c r="I45" s="24"/>
      <c r="J45" s="24"/>
      <c r="K45" s="24"/>
      <c r="L45" s="24"/>
      <c r="M45" s="24"/>
      <c r="N45" s="29"/>
      <c r="O45" s="24"/>
      <c r="P45" s="24"/>
      <c r="Q45" s="24"/>
      <c r="R45" s="24"/>
      <c r="S45" s="24"/>
      <c r="T45" s="19"/>
      <c r="U45" s="23" t="s">
        <v>85</v>
      </c>
      <c r="V45" s="20"/>
      <c r="W45" s="20"/>
      <c r="X45" s="19"/>
      <c r="Y45" s="15"/>
      <c r="Z45" s="24"/>
      <c r="AA45" s="24"/>
      <c r="AB45" s="24"/>
      <c r="AC45" s="24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4"/>
      <c r="AP45" s="24"/>
      <c r="AQ45" s="19"/>
      <c r="AR45" s="29"/>
      <c r="AS45" s="24"/>
      <c r="AT45" s="15"/>
      <c r="AU45" s="19"/>
      <c r="AV45" s="17"/>
      <c r="AW45" s="21"/>
      <c r="AX45" s="21"/>
      <c r="AY45" s="21"/>
      <c r="AZ45" s="21"/>
      <c r="BA45" s="21"/>
      <c r="BB45" s="21"/>
      <c r="BC45" s="21"/>
      <c r="BD45" s="21"/>
      <c r="BE45" s="13"/>
      <c r="BF45" s="30"/>
    </row>
    <row r="46" spans="1:58">
      <c r="AQ46" s="59"/>
      <c r="AU46" s="60" t="s">
        <v>86</v>
      </c>
    </row>
    <row r="47" spans="1:58">
      <c r="A47" s="7"/>
      <c r="B47" s="8"/>
      <c r="C47" s="9"/>
      <c r="D47" s="7"/>
      <c r="E47" s="31"/>
      <c r="F47" s="7"/>
      <c r="G47" s="7"/>
      <c r="H47" s="7"/>
      <c r="I47" s="7"/>
      <c r="J47" s="7"/>
      <c r="K47" s="7"/>
      <c r="L47" s="7"/>
      <c r="M47" s="32"/>
      <c r="N47" s="7"/>
      <c r="O47" s="69" t="s">
        <v>16</v>
      </c>
      <c r="P47" s="69"/>
      <c r="Q47" s="69"/>
      <c r="R47" s="69"/>
      <c r="S47" s="7"/>
      <c r="T47" s="33"/>
      <c r="U47" s="7"/>
      <c r="V47" s="69" t="s">
        <v>17</v>
      </c>
      <c r="W47" s="69"/>
      <c r="X47" s="69"/>
      <c r="Y47" s="69"/>
      <c r="Z47" s="7"/>
      <c r="AA47" s="34"/>
      <c r="AB47" s="7"/>
      <c r="AC47" s="35" t="s">
        <v>18</v>
      </c>
      <c r="AD47" s="8"/>
      <c r="AE47" s="8"/>
      <c r="AF47" s="8"/>
      <c r="AG47" s="7"/>
      <c r="AH47" s="40"/>
      <c r="AI47" s="41"/>
      <c r="AJ47" s="42"/>
      <c r="AK47" s="36" t="s">
        <v>23</v>
      </c>
      <c r="AL47" s="7"/>
      <c r="AM47" s="8" t="s">
        <v>19</v>
      </c>
      <c r="AN47" s="8"/>
      <c r="AO47" s="8"/>
      <c r="AP47" s="8"/>
      <c r="AQ47" s="8"/>
      <c r="AR47" s="8"/>
      <c r="AS47" s="7"/>
      <c r="AT47" s="7"/>
      <c r="AU47" s="43"/>
      <c r="AV47" s="7"/>
      <c r="BF47" s="12"/>
    </row>
  </sheetData>
  <mergeCells count="47">
    <mergeCell ref="C20:C21"/>
    <mergeCell ref="C36:C37"/>
    <mergeCell ref="B40:B41"/>
    <mergeCell ref="C40:C41"/>
    <mergeCell ref="A8:A45"/>
    <mergeCell ref="B34:B35"/>
    <mergeCell ref="C34:C35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28:B29"/>
    <mergeCell ref="B18:B19"/>
    <mergeCell ref="C18:C19"/>
    <mergeCell ref="A1:BF1"/>
    <mergeCell ref="A2:BF2"/>
    <mergeCell ref="A3:A7"/>
    <mergeCell ref="B3:B7"/>
    <mergeCell ref="C3:C7"/>
    <mergeCell ref="D3:D7"/>
    <mergeCell ref="BA3:BD3"/>
    <mergeCell ref="BE3:BE7"/>
    <mergeCell ref="BF3:BF7"/>
    <mergeCell ref="E4:BD4"/>
    <mergeCell ref="E6:BD6"/>
    <mergeCell ref="AW3:AY3"/>
    <mergeCell ref="O47:R47"/>
    <mergeCell ref="V47:Y47"/>
    <mergeCell ref="B30:B31"/>
    <mergeCell ref="C30:C31"/>
    <mergeCell ref="B38:B39"/>
    <mergeCell ref="C38:C39"/>
    <mergeCell ref="B43:D43"/>
    <mergeCell ref="B44:D44"/>
    <mergeCell ref="C22:C23"/>
    <mergeCell ref="B24:B25"/>
    <mergeCell ref="C24:C25"/>
    <mergeCell ref="C28:C29"/>
    <mergeCell ref="B22:B23"/>
    <mergeCell ref="B26:B27"/>
    <mergeCell ref="C26:C27"/>
  </mergeCells>
  <pageMargins left="0.31496062992125984" right="0.31496062992125984" top="0.35433070866141736" bottom="0.35433070866141736" header="0" footer="0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 ТОР</vt:lpstr>
      <vt:lpstr>2Э</vt:lpstr>
      <vt:lpstr>2СВ</vt:lpstr>
      <vt:lpstr>2ОДЛ</vt:lpstr>
      <vt:lpstr>2 МЕХ</vt:lpstr>
      <vt:lpstr>2 ИС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2020-10-27T17:20:57Z</dcterms:modified>
</cp:coreProperties>
</file>