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3 ТОР" sheetId="8" r:id="rId1"/>
    <sheet name="3ОДЛ" sheetId="7" r:id="rId2"/>
    <sheet name="3МЕХ" sheetId="6" r:id="rId3"/>
    <sheet name="3СВ" sheetId="5" r:id="rId4"/>
    <sheet name="3-Э" sheetId="4" r:id="rId5"/>
    <sheet name="3 ИС" sheetId="3" r:id="rId6"/>
  </sheets>
  <definedNames>
    <definedName name="_xlnm.Print_Area" localSheetId="0">'3 ТОР'!$A$1:$BF$167</definedName>
  </definedNames>
  <calcPr calcId="124519" refMode="R1C1"/>
</workbook>
</file>

<file path=xl/calcChain.xml><?xml version="1.0" encoding="utf-8"?>
<calcChain xmlns="http://schemas.openxmlformats.org/spreadsheetml/2006/main">
  <c r="BE6" i="8"/>
  <c r="BE7" s="1"/>
  <c r="AX8"/>
  <c r="W10"/>
  <c r="AX10"/>
  <c r="W12"/>
  <c r="AX12"/>
  <c r="W14"/>
  <c r="X14"/>
  <c r="AX14" s="1"/>
  <c r="BE14" s="1"/>
  <c r="BE15" s="1"/>
  <c r="W15"/>
  <c r="X15"/>
  <c r="AX15" s="1"/>
  <c r="W16"/>
  <c r="AX16"/>
  <c r="BE16" s="1"/>
  <c r="BE17" s="1"/>
  <c r="W17"/>
  <c r="AX17"/>
  <c r="W18"/>
  <c r="AX18"/>
  <c r="BE18" s="1"/>
  <c r="BE19" s="1"/>
  <c r="W19"/>
  <c r="AX19"/>
  <c r="W20"/>
  <c r="W22"/>
  <c r="BE22" s="1"/>
  <c r="BE23" s="1"/>
  <c r="W23"/>
  <c r="W24"/>
  <c r="BE24" s="1"/>
  <c r="BE25" s="1"/>
  <c r="W25"/>
  <c r="W26"/>
  <c r="BE26" s="1"/>
  <c r="BE27" s="1"/>
  <c r="W27"/>
  <c r="W28"/>
  <c r="BE28"/>
  <c r="W29"/>
  <c r="BE29"/>
  <c r="W30"/>
  <c r="BE30"/>
  <c r="W31"/>
  <c r="BE31"/>
  <c r="W32"/>
  <c r="W34"/>
  <c r="W36"/>
  <c r="AX36"/>
  <c r="BE36" s="1"/>
  <c r="AX38"/>
  <c r="AX40"/>
  <c r="W42"/>
  <c r="AX42"/>
  <c r="BE42"/>
  <c r="AX44"/>
  <c r="AX46"/>
  <c r="AX48"/>
  <c r="BE50"/>
  <c r="I51"/>
  <c r="J51"/>
  <c r="K51"/>
  <c r="L51"/>
  <c r="M51"/>
  <c r="N51"/>
  <c r="O51"/>
  <c r="P51"/>
  <c r="Q51"/>
  <c r="R51"/>
  <c r="S51"/>
  <c r="T51"/>
  <c r="BE51"/>
  <c r="BE52"/>
  <c r="BE53" s="1"/>
  <c r="BE54"/>
  <c r="BE55" s="1"/>
  <c r="BE56"/>
  <c r="BE57" s="1"/>
  <c r="BE58"/>
  <c r="BE59" s="1"/>
  <c r="BE60"/>
  <c r="BE61" s="1"/>
  <c r="BE62"/>
  <c r="BE63" s="1"/>
  <c r="BE64"/>
  <c r="BE65" s="1"/>
  <c r="BE66"/>
  <c r="BE67" s="1"/>
  <c r="BE68"/>
  <c r="BE69" s="1"/>
  <c r="E70"/>
  <c r="F70"/>
  <c r="G70"/>
  <c r="H70"/>
  <c r="I70"/>
  <c r="J70"/>
  <c r="K70"/>
  <c r="L70"/>
  <c r="M70"/>
  <c r="N70"/>
  <c r="O70"/>
  <c r="P70"/>
  <c r="Q70"/>
  <c r="R70"/>
  <c r="S70"/>
  <c r="T70"/>
  <c r="X70"/>
  <c r="Y70"/>
  <c r="Z70"/>
  <c r="AA70"/>
  <c r="AB70"/>
  <c r="AC70"/>
  <c r="AD70"/>
  <c r="AE70"/>
  <c r="AF70"/>
  <c r="AG70"/>
  <c r="AH70"/>
  <c r="AI70"/>
  <c r="AK70"/>
  <c r="AL70"/>
  <c r="AM70"/>
  <c r="AX70"/>
  <c r="BE70"/>
  <c r="BF70"/>
  <c r="E71"/>
  <c r="F71"/>
  <c r="G71"/>
  <c r="H71"/>
  <c r="I71"/>
  <c r="J71"/>
  <c r="K71"/>
  <c r="L71"/>
  <c r="M71"/>
  <c r="N71"/>
  <c r="O71"/>
  <c r="P71"/>
  <c r="Q71"/>
  <c r="R71"/>
  <c r="S71"/>
  <c r="T71"/>
  <c r="X71"/>
  <c r="Y71"/>
  <c r="Z71"/>
  <c r="AA71"/>
  <c r="AB71"/>
  <c r="AC71"/>
  <c r="AD71"/>
  <c r="AE71"/>
  <c r="AF71"/>
  <c r="AG71"/>
  <c r="AH71"/>
  <c r="AI71"/>
  <c r="AJ71"/>
  <c r="AK71"/>
  <c r="AL71"/>
  <c r="AM71"/>
  <c r="E72"/>
  <c r="F72"/>
  <c r="G72"/>
  <c r="H72"/>
  <c r="I72"/>
  <c r="J72"/>
  <c r="K72"/>
  <c r="L72"/>
  <c r="M72"/>
  <c r="N72"/>
  <c r="O72"/>
  <c r="P72"/>
  <c r="Q72"/>
  <c r="R72"/>
  <c r="S72"/>
  <c r="T72"/>
  <c r="X72"/>
  <c r="Y72"/>
  <c r="Z72"/>
  <c r="AA72"/>
  <c r="AB72"/>
  <c r="AC72"/>
  <c r="AD72"/>
  <c r="AE72"/>
  <c r="AF72"/>
  <c r="AG72"/>
  <c r="AH72"/>
  <c r="AI72"/>
  <c r="AJ72"/>
  <c r="AK72"/>
  <c r="AL72"/>
  <c r="AM72"/>
  <c r="BE95"/>
  <c r="BE96" s="1"/>
  <c r="BE97"/>
  <c r="BE99"/>
  <c r="BE101"/>
  <c r="X103"/>
  <c r="BE103"/>
  <c r="X104"/>
  <c r="BE104"/>
  <c r="BE105"/>
  <c r="BE106"/>
  <c r="BE107"/>
  <c r="BE108"/>
  <c r="BE109"/>
  <c r="BE111"/>
  <c r="BE113"/>
  <c r="BE114"/>
  <c r="BE115"/>
  <c r="BE116"/>
  <c r="BE117"/>
  <c r="BE118"/>
  <c r="BE119"/>
  <c r="BE120"/>
  <c r="BE121"/>
  <c r="BE122"/>
  <c r="BE123"/>
  <c r="BE125"/>
  <c r="BE127"/>
  <c r="BE129"/>
  <c r="BE131"/>
  <c r="BE133"/>
  <c r="BE135"/>
  <c r="I139"/>
  <c r="J139"/>
  <c r="K139"/>
  <c r="L139"/>
  <c r="M139"/>
  <c r="N139"/>
  <c r="O139"/>
  <c r="P139"/>
  <c r="Q139"/>
  <c r="R139"/>
  <c r="S139"/>
  <c r="T139"/>
  <c r="BE139"/>
  <c r="BE140" s="1"/>
  <c r="I140"/>
  <c r="J140"/>
  <c r="K140"/>
  <c r="L140"/>
  <c r="M140"/>
  <c r="N140"/>
  <c r="O140"/>
  <c r="P140"/>
  <c r="Q140"/>
  <c r="R140"/>
  <c r="S140"/>
  <c r="T140"/>
  <c r="BE141"/>
  <c r="BE142" s="1"/>
  <c r="BE143"/>
  <c r="BE144" s="1"/>
  <c r="BE145"/>
  <c r="BE146" s="1"/>
  <c r="BE147"/>
  <c r="BE148" s="1"/>
  <c r="BE149"/>
  <c r="BE150" s="1"/>
  <c r="BE151"/>
  <c r="BE152" s="1"/>
  <c r="BE153"/>
  <c r="BE154" s="1"/>
  <c r="BE155"/>
  <c r="BE156" s="1"/>
  <c r="BE157"/>
  <c r="BE158" s="1"/>
  <c r="E159"/>
  <c r="F159"/>
  <c r="G159"/>
  <c r="H159"/>
  <c r="I159"/>
  <c r="J159"/>
  <c r="K159"/>
  <c r="L159"/>
  <c r="M159"/>
  <c r="N159"/>
  <c r="O159"/>
  <c r="P159"/>
  <c r="Q159"/>
  <c r="R159"/>
  <c r="S159"/>
  <c r="T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BE159"/>
  <c r="AW7" i="7"/>
  <c r="W9"/>
  <c r="AW9"/>
  <c r="BE9"/>
  <c r="AW10"/>
  <c r="W11"/>
  <c r="AW11"/>
  <c r="BE11"/>
  <c r="AW12"/>
  <c r="W13"/>
  <c r="W15"/>
  <c r="BE15"/>
  <c r="W17"/>
  <c r="BE17"/>
  <c r="W19"/>
  <c r="BE19"/>
  <c r="W21"/>
  <c r="W23"/>
  <c r="BE23" s="1"/>
  <c r="W25"/>
  <c r="AW25"/>
  <c r="BE25"/>
  <c r="AW26"/>
  <c r="W27"/>
  <c r="BE27" s="1"/>
  <c r="W29"/>
  <c r="BE29" s="1"/>
  <c r="W31"/>
  <c r="BE31" s="1"/>
  <c r="BE33"/>
  <c r="AW37"/>
  <c r="AW38"/>
  <c r="E50"/>
  <c r="F50"/>
  <c r="G50"/>
  <c r="H50"/>
  <c r="I50"/>
  <c r="J50"/>
  <c r="K50"/>
  <c r="L50"/>
  <c r="M50"/>
  <c r="N50"/>
  <c r="O50"/>
  <c r="P50"/>
  <c r="Q50"/>
  <c r="R50"/>
  <c r="S50"/>
  <c r="T50"/>
  <c r="W50"/>
  <c r="Y50"/>
  <c r="Z50"/>
  <c r="AA50"/>
  <c r="AB50"/>
  <c r="AC50"/>
  <c r="AD50"/>
  <c r="AE50"/>
  <c r="AF50"/>
  <c r="BF50"/>
  <c r="E51"/>
  <c r="F51"/>
  <c r="G51"/>
  <c r="H51"/>
  <c r="I51"/>
  <c r="J51"/>
  <c r="K51"/>
  <c r="L51"/>
  <c r="M51"/>
  <c r="N51"/>
  <c r="O51"/>
  <c r="P51"/>
  <c r="Q51"/>
  <c r="R51"/>
  <c r="S51"/>
  <c r="T51"/>
  <c r="Z51"/>
  <c r="AA51"/>
  <c r="AB51"/>
  <c r="AC51"/>
  <c r="AD51"/>
  <c r="AE51"/>
  <c r="AF51"/>
  <c r="E52"/>
  <c r="W6" i="6"/>
  <c r="AX6"/>
  <c r="W8"/>
  <c r="AX8"/>
  <c r="W10"/>
  <c r="W11"/>
  <c r="AX12"/>
  <c r="W14"/>
  <c r="W15"/>
  <c r="W16"/>
  <c r="W17"/>
  <c r="W18"/>
  <c r="AX18"/>
  <c r="W19"/>
  <c r="AX19"/>
  <c r="W20"/>
  <c r="AX20"/>
  <c r="W21"/>
  <c r="W22"/>
  <c r="AX22"/>
  <c r="BE22"/>
  <c r="W23"/>
  <c r="W24"/>
  <c r="AX24"/>
  <c r="W25"/>
  <c r="AX25"/>
  <c r="W26"/>
  <c r="W27"/>
  <c r="W28"/>
  <c r="W29"/>
  <c r="E30"/>
  <c r="F30"/>
  <c r="G30"/>
  <c r="H30"/>
  <c r="I30"/>
  <c r="J30"/>
  <c r="K30"/>
  <c r="L30"/>
  <c r="M30"/>
  <c r="S30"/>
  <c r="T30"/>
  <c r="V30"/>
  <c r="W30"/>
  <c r="X30"/>
  <c r="Y30"/>
  <c r="Z30"/>
  <c r="AA30"/>
  <c r="AB30"/>
  <c r="AC30"/>
  <c r="AD30"/>
  <c r="AE30"/>
  <c r="AF30"/>
  <c r="AG30"/>
  <c r="AH30"/>
  <c r="AI30"/>
  <c r="AX30"/>
  <c r="BE30"/>
  <c r="BF30"/>
  <c r="M31"/>
  <c r="X31"/>
  <c r="Y31"/>
  <c r="Z31"/>
  <c r="AA31"/>
  <c r="AB31"/>
  <c r="AC31"/>
  <c r="AD31"/>
  <c r="AE31"/>
  <c r="AF31"/>
  <c r="AG31"/>
  <c r="AH31"/>
  <c r="AI31"/>
  <c r="AX31"/>
  <c r="E32"/>
  <c r="F32"/>
  <c r="G32"/>
  <c r="H32"/>
  <c r="I32"/>
  <c r="J32"/>
  <c r="K32"/>
  <c r="L32"/>
  <c r="M32"/>
  <c r="N32"/>
  <c r="O32"/>
  <c r="P32"/>
  <c r="Q32"/>
  <c r="W32"/>
  <c r="X32"/>
  <c r="Y32"/>
  <c r="Z32"/>
  <c r="AA32"/>
  <c r="AB32"/>
  <c r="AC32"/>
  <c r="AD32"/>
  <c r="AE32"/>
  <c r="AF32"/>
  <c r="AG32"/>
  <c r="AH32"/>
  <c r="AI32"/>
  <c r="AX32"/>
  <c r="W10" i="5"/>
  <c r="W12"/>
  <c r="BD16"/>
  <c r="AY18"/>
  <c r="BD18"/>
  <c r="BD22"/>
  <c r="AY26"/>
  <c r="W28"/>
  <c r="AY30"/>
  <c r="BD30" s="1"/>
  <c r="BD39" s="1"/>
  <c r="AY34"/>
  <c r="E39"/>
  <c r="F39"/>
  <c r="G39"/>
  <c r="H39"/>
  <c r="I39"/>
  <c r="J39"/>
  <c r="K39"/>
  <c r="L39"/>
  <c r="M39"/>
  <c r="N39"/>
  <c r="O39"/>
  <c r="P39"/>
  <c r="Q39"/>
  <c r="R39"/>
  <c r="S39"/>
  <c r="T39"/>
  <c r="AB39"/>
  <c r="AC39"/>
  <c r="AD39"/>
  <c r="AE39"/>
  <c r="AF39"/>
  <c r="AG39"/>
  <c r="AH39"/>
  <c r="AI39"/>
  <c r="AJ39"/>
  <c r="AK39"/>
  <c r="AL39"/>
  <c r="AM39"/>
  <c r="AN39"/>
  <c r="AO39"/>
  <c r="AP39"/>
  <c r="AQ39"/>
  <c r="AY39"/>
  <c r="BE39"/>
  <c r="E40"/>
  <c r="F40"/>
  <c r="G40"/>
  <c r="H40"/>
  <c r="I40"/>
  <c r="J40"/>
  <c r="K40"/>
  <c r="L40"/>
  <c r="M40"/>
  <c r="N40"/>
  <c r="O40"/>
  <c r="P40"/>
  <c r="Q40"/>
  <c r="R40"/>
  <c r="S40"/>
  <c r="AD40"/>
  <c r="AE40"/>
  <c r="AF40"/>
  <c r="AG40"/>
  <c r="AI40"/>
  <c r="AK40"/>
  <c r="AM40"/>
  <c r="AR40"/>
  <c r="E41"/>
  <c r="F41"/>
  <c r="G41"/>
  <c r="H41"/>
  <c r="I41"/>
  <c r="J41"/>
  <c r="K41"/>
  <c r="L41"/>
  <c r="M41"/>
  <c r="N41"/>
  <c r="O41"/>
  <c r="P41"/>
  <c r="Q41"/>
  <c r="R41"/>
  <c r="S41"/>
  <c r="T41"/>
  <c r="U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Y8" i="4"/>
  <c r="BE8" s="1"/>
  <c r="W10"/>
  <c r="AY10"/>
  <c r="BE10"/>
  <c r="AY11"/>
  <c r="W12"/>
  <c r="AY12"/>
  <c r="BE12"/>
  <c r="AY13"/>
  <c r="W14"/>
  <c r="BE14" s="1"/>
  <c r="W15"/>
  <c r="AY16"/>
  <c r="BE16"/>
  <c r="W18"/>
  <c r="BE18"/>
  <c r="AY20"/>
  <c r="BE20"/>
  <c r="W22"/>
  <c r="BE22" s="1"/>
  <c r="W24"/>
  <c r="BE24" s="1"/>
  <c r="W26"/>
  <c r="BE26" s="1"/>
  <c r="AY28"/>
  <c r="BE28" s="1"/>
  <c r="AY29"/>
  <c r="BE29" s="1"/>
  <c r="W31"/>
  <c r="AY31"/>
  <c r="BE31"/>
  <c r="W32"/>
  <c r="W33"/>
  <c r="BE33" s="1"/>
  <c r="W34"/>
  <c r="AY37"/>
  <c r="BE37"/>
  <c r="AY39"/>
  <c r="BE39"/>
  <c r="E41"/>
  <c r="F41"/>
  <c r="G41"/>
  <c r="H41"/>
  <c r="I41"/>
  <c r="J41"/>
  <c r="K41"/>
  <c r="L41"/>
  <c r="M41"/>
  <c r="N41"/>
  <c r="O41"/>
  <c r="P41"/>
  <c r="Q41"/>
  <c r="R41"/>
  <c r="S41"/>
  <c r="T41"/>
  <c r="U41"/>
  <c r="W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Y41"/>
  <c r="BE41" s="1"/>
  <c r="BF41"/>
  <c r="E42"/>
  <c r="F42"/>
  <c r="G42"/>
  <c r="H42"/>
  <c r="I42"/>
  <c r="J42"/>
  <c r="K42"/>
  <c r="L42"/>
  <c r="M42"/>
  <c r="N42"/>
  <c r="O42"/>
  <c r="P42"/>
  <c r="Q42"/>
  <c r="R42"/>
  <c r="S42"/>
  <c r="T42"/>
  <c r="U42"/>
  <c r="E43"/>
  <c r="F43"/>
  <c r="G43"/>
  <c r="H43"/>
  <c r="I43"/>
  <c r="J43"/>
  <c r="K43"/>
  <c r="L43"/>
  <c r="M43"/>
  <c r="N43"/>
  <c r="O43"/>
  <c r="P43"/>
  <c r="Q43"/>
  <c r="R43"/>
  <c r="S43"/>
  <c r="T43"/>
  <c r="W43"/>
  <c r="AE43"/>
  <c r="AF43"/>
  <c r="AG43"/>
  <c r="AH43"/>
  <c r="AI43"/>
  <c r="AJ43"/>
  <c r="AK43"/>
  <c r="AL43"/>
  <c r="AM43"/>
  <c r="AN43"/>
  <c r="AO43"/>
  <c r="AP43"/>
  <c r="AQ43"/>
  <c r="AR43"/>
  <c r="AS43"/>
  <c r="AT43"/>
  <c r="AY43"/>
  <c r="BE50" i="7" l="1"/>
  <c r="BF13" i="3"/>
  <c r="BF15"/>
  <c r="BF17"/>
  <c r="BF19"/>
  <c r="BF23"/>
  <c r="BF25"/>
  <c r="BF31"/>
  <c r="BF33"/>
  <c r="BF37"/>
  <c r="BF41"/>
  <c r="BF47"/>
  <c r="BF49"/>
  <c r="BF54"/>
  <c r="AD55" l="1"/>
  <c r="AD54"/>
  <c r="Y54"/>
  <c r="Z54"/>
  <c r="AA54"/>
  <c r="AB54"/>
  <c r="AC54"/>
  <c r="X54"/>
  <c r="V54"/>
  <c r="V55"/>
  <c r="AV14"/>
  <c r="AE54" l="1"/>
  <c r="AF54"/>
  <c r="AG54"/>
  <c r="AH54"/>
  <c r="AI54"/>
  <c r="AJ54"/>
  <c r="AK54"/>
  <c r="AL54"/>
  <c r="AM54"/>
  <c r="AN54"/>
  <c r="AO54"/>
  <c r="AP54"/>
  <c r="AQ54"/>
  <c r="T54"/>
  <c r="T55"/>
  <c r="V16"/>
  <c r="V18"/>
  <c r="F54"/>
  <c r="G54"/>
  <c r="H54"/>
  <c r="I54"/>
  <c r="J54"/>
  <c r="K54"/>
  <c r="L54"/>
  <c r="M54"/>
  <c r="N54"/>
  <c r="O54"/>
  <c r="P54"/>
  <c r="Q54"/>
  <c r="R54"/>
  <c r="S54"/>
  <c r="E54"/>
  <c r="V24"/>
  <c r="AV28"/>
  <c r="BE28" s="1"/>
  <c r="AV26"/>
  <c r="BE26" s="1"/>
  <c r="V20"/>
  <c r="AV22"/>
  <c r="V22"/>
  <c r="AV20"/>
  <c r="AV52"/>
  <c r="BE52" s="1"/>
  <c r="AV50"/>
  <c r="BE50" s="1"/>
  <c r="AV48"/>
  <c r="V48"/>
  <c r="V46"/>
  <c r="V40"/>
  <c r="V36"/>
  <c r="AV32"/>
  <c r="AV30"/>
  <c r="V56" l="1"/>
  <c r="AV54"/>
  <c r="BE24"/>
  <c r="BE22"/>
  <c r="BE48"/>
  <c r="AV46" l="1"/>
  <c r="AV34"/>
  <c r="AV36"/>
  <c r="BE36" s="1"/>
  <c r="AV44"/>
  <c r="AV42"/>
  <c r="V10"/>
  <c r="V8"/>
  <c r="AV38"/>
  <c r="AV8"/>
  <c r="BE40" l="1"/>
  <c r="BE44"/>
  <c r="BE42"/>
  <c r="BE46"/>
  <c r="BE14"/>
  <c r="BE32"/>
  <c r="V12"/>
  <c r="BE12" s="1"/>
  <c r="AV10"/>
  <c r="BE8"/>
  <c r="BE54" l="1"/>
  <c r="BE10"/>
</calcChain>
</file>

<file path=xl/sharedStrings.xml><?xml version="1.0" encoding="utf-8"?>
<sst xmlns="http://schemas.openxmlformats.org/spreadsheetml/2006/main" count="1060" uniqueCount="262">
  <si>
    <t>Индекс</t>
  </si>
  <si>
    <t>Виды учебной нагрузки</t>
  </si>
  <si>
    <t>январь</t>
  </si>
  <si>
    <t>август</t>
  </si>
  <si>
    <t>Номера календарных недель</t>
  </si>
  <si>
    <t>обяз. уч.</t>
  </si>
  <si>
    <t>сам. р. с.</t>
  </si>
  <si>
    <t>ОГСЭ.04</t>
  </si>
  <si>
    <t>Физическая культура</t>
  </si>
  <si>
    <t>Наименование циклов, разделов, дисциплин, профессиональных модулей, МДК, практик</t>
  </si>
  <si>
    <t>Июль</t>
  </si>
  <si>
    <t>Всего часов обяз.уч.</t>
  </si>
  <si>
    <t>Всего часов сам. раб.</t>
  </si>
  <si>
    <t>Порядковые номера  недель учебного года</t>
  </si>
  <si>
    <t>29дек.-4 янв.</t>
  </si>
  <si>
    <t>экзамены</t>
  </si>
  <si>
    <t>каникулы</t>
  </si>
  <si>
    <t>практика (УП/ПП)</t>
  </si>
  <si>
    <t>экзамен квалификационный</t>
  </si>
  <si>
    <t>з</t>
  </si>
  <si>
    <t>экв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</si>
  <si>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</si>
  <si>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</si>
  <si>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</si>
  <si>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</si>
  <si>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</si>
  <si>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</si>
  <si>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</si>
  <si>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</si>
  <si>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</si>
  <si>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</si>
  <si>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</si>
  <si>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</si>
  <si>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</si>
  <si>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</si>
  <si>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</si>
  <si>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</si>
  <si>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</si>
  <si>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</si>
  <si>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</si>
  <si>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</si>
  <si>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</si>
  <si>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</si>
  <si>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</si>
  <si>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</si>
  <si>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</si>
  <si>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</si>
  <si>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</si>
  <si>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</si>
  <si>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</si>
  <si>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</si>
  <si>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</si>
  <si>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</si>
  <si>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</si>
  <si>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</si>
  <si>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</si>
  <si>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</si>
  <si>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</si>
  <si>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</si>
  <si>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</si>
  <si>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</si>
  <si>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</si>
  <si>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</si>
  <si>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Иностранный язык в профессиональной деятельности</t>
  </si>
  <si>
    <t>ОГСЭ.05</t>
  </si>
  <si>
    <t>Дз</t>
  </si>
  <si>
    <t>МДК.05.01</t>
  </si>
  <si>
    <t>Проектирование и дизайн ИС</t>
  </si>
  <si>
    <t>МДК.05.02</t>
  </si>
  <si>
    <t>Разработка кода ИС</t>
  </si>
  <si>
    <t>Внедрение ИС</t>
  </si>
  <si>
    <t>Инженерно-техническая поддержка ИС</t>
  </si>
  <si>
    <t>Устройство и функционирование ИС</t>
  </si>
  <si>
    <t>ОП.03</t>
  </si>
  <si>
    <t>Информационные технологии</t>
  </si>
  <si>
    <t>ОП.11</t>
  </si>
  <si>
    <t>Компьютерные сети</t>
  </si>
  <si>
    <t>МДК.03.01</t>
  </si>
  <si>
    <t>Учебная практика</t>
  </si>
  <si>
    <t>Производственная практика</t>
  </si>
  <si>
    <t>УП.05</t>
  </si>
  <si>
    <t>ПП.05</t>
  </si>
  <si>
    <t>Интеллектуальные системы и технологии</t>
  </si>
  <si>
    <t>Управление и автоматизация баз данных</t>
  </si>
  <si>
    <t>Э</t>
  </si>
  <si>
    <t>Всего час. в неделю учебной нагрузки</t>
  </si>
  <si>
    <t>в том числе самост.работа обучающихся</t>
  </si>
  <si>
    <t>ОП.10</t>
  </si>
  <si>
    <t>Численные методы</t>
  </si>
  <si>
    <t>ОП.09</t>
  </si>
  <si>
    <t>Стандартизация, сертификация и техническое документирование</t>
  </si>
  <si>
    <t>МДК.01.01</t>
  </si>
  <si>
    <t>МДК.03.02</t>
  </si>
  <si>
    <t>МДК.04.01</t>
  </si>
  <si>
    <t>МДК.04.02</t>
  </si>
  <si>
    <t>МДК.04.03</t>
  </si>
  <si>
    <t>МДК.04.04</t>
  </si>
  <si>
    <t>УП.04</t>
  </si>
  <si>
    <t>ПП.04</t>
  </si>
  <si>
    <t>Сертификация информационных систем</t>
  </si>
  <si>
    <t>Технология разработка программного обеспечения</t>
  </si>
  <si>
    <t>МДК.01.02</t>
  </si>
  <si>
    <t>Инструментальные средства разработки программного обеспечения</t>
  </si>
  <si>
    <t>МДК.01.03</t>
  </si>
  <si>
    <t>Математическое моделирование</t>
  </si>
  <si>
    <t>УП.01</t>
  </si>
  <si>
    <t>ПП.01</t>
  </si>
  <si>
    <t>6Э</t>
  </si>
  <si>
    <t>Экв</t>
  </si>
  <si>
    <t>ГИА</t>
  </si>
  <si>
    <t>ПДП</t>
  </si>
  <si>
    <t>Всего час. в неделю максимальной нагрузки</t>
  </si>
  <si>
    <t>Всего час. в неделю самостоятельной нагрузки</t>
  </si>
  <si>
    <t>Всего час. в неделю обязательной учебной нагрузки</t>
  </si>
  <si>
    <t>МДК.05.01 Выполнение работ по профессии - 19806 Электромонтажник по освещению и осветительным сетям</t>
  </si>
  <si>
    <t>ПМ.05</t>
  </si>
  <si>
    <t>МДК.03.01. Внешнее электроснабжение промышленных и гражданских зданий</t>
  </si>
  <si>
    <t>ПМ.03</t>
  </si>
  <si>
    <t>ПП.02</t>
  </si>
  <si>
    <t>УП.02</t>
  </si>
  <si>
    <t>МДК.02.03. Наладка электрооборудования</t>
  </si>
  <si>
    <t>МДК.02.02. Внутреннее электроснабжение промышленных и гражданских зданий</t>
  </si>
  <si>
    <t>ПМ 02</t>
  </si>
  <si>
    <t>МДК.01.03 Эксплуатация и ремонт электрооборудования промышленных и гражданских зданий</t>
  </si>
  <si>
    <t>МДК.01.02 Электрооборудование промышленных и гражданских зданий</t>
  </si>
  <si>
    <t>ПМ 01</t>
  </si>
  <si>
    <t>Безопасность жизнедеятельности</t>
  </si>
  <si>
    <t>Основы менежмента в электроэнергетике</t>
  </si>
  <si>
    <t>Безопасность работ в электроустановках</t>
  </si>
  <si>
    <t>Основы автоматики и элементы систем автоматического управления</t>
  </si>
  <si>
    <t>ОП.08</t>
  </si>
  <si>
    <t>Основы микропроцессорных систем управления</t>
  </si>
  <si>
    <t>ОП.07</t>
  </si>
  <si>
    <t>Иностранный язык</t>
  </si>
  <si>
    <t>ОГСЭ.03</t>
  </si>
  <si>
    <t>Основы философии</t>
  </si>
  <si>
    <t>ОГСЭ.01</t>
  </si>
  <si>
    <t>3 курс</t>
  </si>
  <si>
    <t>29 июн-5 июл</t>
  </si>
  <si>
    <t xml:space="preserve">22-28июня </t>
  </si>
  <si>
    <t xml:space="preserve">01-07июня </t>
  </si>
  <si>
    <t xml:space="preserve">20-26апреля </t>
  </si>
  <si>
    <t>30 марта -5 апр</t>
  </si>
  <si>
    <t xml:space="preserve">23-29 м арта </t>
  </si>
  <si>
    <t>23-01. марта</t>
  </si>
  <si>
    <t>16-22 февраля</t>
  </si>
  <si>
    <t>09-15 февраля</t>
  </si>
  <si>
    <t>02-08 февраля</t>
  </si>
  <si>
    <t>26 янв.-1 февр.</t>
  </si>
  <si>
    <t>08.02.09</t>
  </si>
  <si>
    <t>12 кв</t>
  </si>
  <si>
    <t>12Э</t>
  </si>
  <si>
    <t>6Экв</t>
  </si>
  <si>
    <t>12э</t>
  </si>
  <si>
    <t>Всего час. в неделю макс. нагрузки</t>
  </si>
  <si>
    <t>Всего час. в неделю самост.</t>
  </si>
  <si>
    <t>кур</t>
  </si>
  <si>
    <t>ПП.07</t>
  </si>
  <si>
    <t xml:space="preserve">УП.07                              </t>
  </si>
  <si>
    <t xml:space="preserve">МДК 07.01 Выполнение работ по профессии </t>
  </si>
  <si>
    <t>ПМ.07</t>
  </si>
  <si>
    <t xml:space="preserve">УП.01                               </t>
  </si>
  <si>
    <t>МДК 01.03. Технология монтажа и обслуживания мультисервисных сетей</t>
  </si>
  <si>
    <t>МДК 01.02. Технология монтажа и обслуживания оборудования транспортных сетей и сетей доступа</t>
  </si>
  <si>
    <t>МДК 01.01 Технология монтажа и обслуживания компьютерных сетей</t>
  </si>
  <si>
    <t>ПМ.01</t>
  </si>
  <si>
    <t xml:space="preserve"> </t>
  </si>
  <si>
    <t xml:space="preserve">УП.03       ПП.03                           </t>
  </si>
  <si>
    <t>МДК 03.02 Технология монтажа и обслуживания телекоммуникационных систем с коммутацией пакетов</t>
  </si>
  <si>
    <t>Прикладное программное обеспечение профессиональной деятельности</t>
  </si>
  <si>
    <t>Энергоснабжение телекоммуникационных систем</t>
  </si>
  <si>
    <t>ОП.07.</t>
  </si>
  <si>
    <t>Информационные базы данных</t>
  </si>
  <si>
    <t>ЕН.02.</t>
  </si>
  <si>
    <t>Психология общения</t>
  </si>
  <si>
    <t>3 СВ (2018-19 учебный год)</t>
  </si>
  <si>
    <t>27 июл-2 авг.</t>
  </si>
  <si>
    <t>24Э</t>
  </si>
  <si>
    <t>Всего час. в неделю максим. нагрузки</t>
  </si>
  <si>
    <t xml:space="preserve">МДК 04.01 </t>
  </si>
  <si>
    <t xml:space="preserve">МДК 02.02 </t>
  </si>
  <si>
    <t xml:space="preserve">МДК 02.01 </t>
  </si>
  <si>
    <t xml:space="preserve">МДК 01.02 </t>
  </si>
  <si>
    <t xml:space="preserve">МДК 01.01 </t>
  </si>
  <si>
    <t>ОП.12</t>
  </si>
  <si>
    <t>Технология отрасли</t>
  </si>
  <si>
    <t xml:space="preserve">Иностранный язык в профессиональной деятельности </t>
  </si>
  <si>
    <t>27 апр-3 май</t>
  </si>
  <si>
    <t>23 февр-1 март</t>
  </si>
  <si>
    <t>27 янв.-1 февр.</t>
  </si>
  <si>
    <t>20-26 января</t>
  </si>
  <si>
    <t>13-19 января</t>
  </si>
  <si>
    <t>всего час. макс.нагрузки</t>
  </si>
  <si>
    <t>Всего час. в неделю самост. учебной нагрузки</t>
  </si>
  <si>
    <t>ПП 04</t>
  </si>
  <si>
    <t>УП 04</t>
  </si>
  <si>
    <t>ПП 02</t>
  </si>
  <si>
    <t>УП 02</t>
  </si>
  <si>
    <t>МДК 04.01 Основы контроля и оценки</t>
  </si>
  <si>
    <t>ПП 03</t>
  </si>
  <si>
    <t>УП 03</t>
  </si>
  <si>
    <t>МДК 04.01 Основы контроля и оценки эффективности</t>
  </si>
  <si>
    <t>МДК 03.02 Оценка инвестиционных проектов</t>
  </si>
  <si>
    <t>МДК 03.01 Оптимизация ресурсов организаций</t>
  </si>
  <si>
    <t>МДК 02.03 Оптимизация процессов транспортировки</t>
  </si>
  <si>
    <t>МДК 02.01 Основы управления</t>
  </si>
  <si>
    <t>МДК 02.02 Оценка рентабельности</t>
  </si>
  <si>
    <t>БЖ</t>
  </si>
  <si>
    <t>АФХД</t>
  </si>
  <si>
    <t>Аудит</t>
  </si>
  <si>
    <t>Налоги и налогообложение</t>
  </si>
  <si>
    <t>З</t>
  </si>
  <si>
    <t>Физ.культура</t>
  </si>
  <si>
    <t>Основы  философии</t>
  </si>
  <si>
    <t>3ОДЛ</t>
  </si>
  <si>
    <t>36э</t>
  </si>
  <si>
    <t>Экзамен квалификационный</t>
  </si>
  <si>
    <t>ЭКВ</t>
  </si>
  <si>
    <t>Производственная практика (по профилю специальности)</t>
  </si>
  <si>
    <t>Организация и выполнение монтажа, наладки, испытаний устройст и приводов</t>
  </si>
  <si>
    <t>Эксплуатация промышленного оборудования</t>
  </si>
  <si>
    <t>МДК.02.01</t>
  </si>
  <si>
    <t>Организация и выполнение работ по эксплуатации промышленного оборудования</t>
  </si>
  <si>
    <t>ПМ.02</t>
  </si>
  <si>
    <t>ПП.03</t>
  </si>
  <si>
    <t>УП.03</t>
  </si>
  <si>
    <t>дз</t>
  </si>
  <si>
    <t>Организация работ по профессии слесарь по ремонту автомобилей</t>
  </si>
  <si>
    <t>Техническое обслуживание и ремонт автомобильного транспорта</t>
  </si>
  <si>
    <t>э</t>
  </si>
  <si>
    <t>Правила безопасности дорожного движения</t>
  </si>
  <si>
    <t>ОП.06</t>
  </si>
  <si>
    <t>ОП.13</t>
  </si>
  <si>
    <t>Охрана труда</t>
  </si>
  <si>
    <t>Метрология, стандартизация и сертификация</t>
  </si>
  <si>
    <t>ОП.05</t>
  </si>
  <si>
    <t>Математический и общий естественнонаучный цикл</t>
  </si>
  <si>
    <t>ЕН.00</t>
  </si>
  <si>
    <t>3 курс (2014-2015 уч.г.)</t>
  </si>
  <si>
    <t>27 июл-1 авг.</t>
  </si>
  <si>
    <t>29 июн-4 июл</t>
  </si>
  <si>
    <t>июнь</t>
  </si>
  <si>
    <t>май</t>
  </si>
  <si>
    <t>27 апр-2 май</t>
  </si>
  <si>
    <t>апрель</t>
  </si>
  <si>
    <t>30 март-4 апр.</t>
  </si>
  <si>
    <t>март</t>
  </si>
  <si>
    <t>февраль</t>
  </si>
  <si>
    <t>декабрь</t>
  </si>
  <si>
    <t>ноябрь</t>
  </si>
  <si>
    <t>27 окт.-1 нояб</t>
  </si>
  <si>
    <t>октябрь</t>
  </si>
  <si>
    <t>29 сент-4 окт.</t>
  </si>
  <si>
    <t>сентябрь</t>
  </si>
  <si>
    <t>Экономика организации</t>
  </si>
  <si>
    <t>УП 01</t>
  </si>
  <si>
    <t xml:space="preserve">3 курс </t>
  </si>
  <si>
    <t xml:space="preserve">0-15 марта </t>
  </si>
  <si>
    <t>30-05 марта</t>
  </si>
  <si>
    <t>23-29 марта</t>
  </si>
  <si>
    <t>17-21 декабря</t>
  </si>
  <si>
    <t>23.02.03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</si>
</sst>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C000"/>
      <name val="Times New Roman"/>
      <family val="1"/>
      <charset val="204"/>
    </font>
    <font>
      <sz val="10"/>
      <color theme="9" tint="0.39997558519241921"/>
      <name val="Times New Roman"/>
      <family val="1"/>
      <charset val="204"/>
    </font>
    <font>
      <sz val="8"/>
      <color rgb="FFFFC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sz val="12"/>
      <color theme="9" tint="0.39997558519241921"/>
      <name val="Times New Roman"/>
      <family val="1"/>
      <charset val="204"/>
    </font>
    <font>
      <b/>
      <sz val="12"/>
      <color theme="9" tint="0.39997558519241921"/>
      <name val="Times New Roman"/>
      <family val="1"/>
      <charset val="204"/>
    </font>
    <font>
      <sz val="10"/>
      <color theme="9" tint="0.39997558519241921"/>
      <name val="Arial Cyr"/>
      <charset val="204"/>
    </font>
    <font>
      <sz val="12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sz val="10"/>
      <color theme="0" tint="-0.499984740745262"/>
      <name val="Arial Cyr"/>
      <charset val="204"/>
    </font>
    <font>
      <sz val="10"/>
      <color rgb="FFFFC000"/>
      <name val="Arial Cyr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51">
    <xf numFmtId="0" fontId="0" fillId="0" borderId="0" xfId="0"/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textRotation="90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2" fillId="5" borderId="3" xfId="0" applyFont="1" applyFill="1" applyBorder="1" applyAlignment="1">
      <alignment horizontal="center" wrapText="1"/>
    </xf>
    <xf numFmtId="0" fontId="1" fillId="0" borderId="0" xfId="0" applyFont="1"/>
    <xf numFmtId="0" fontId="6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 applyAlignment="1">
      <alignment horizontal="center" vertical="center"/>
    </xf>
    <xf numFmtId="0" fontId="1" fillId="2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6" xfId="0" applyFont="1" applyBorder="1" applyAlignment="1"/>
    <xf numFmtId="0" fontId="9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Border="1"/>
    <xf numFmtId="0" fontId="2" fillId="0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/>
    </xf>
    <xf numFmtId="0" fontId="11" fillId="0" borderId="0" xfId="0" applyFont="1" applyAlignment="1"/>
    <xf numFmtId="0" fontId="7" fillId="4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textRotation="90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7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24" xfId="0" applyFont="1" applyBorder="1" applyAlignment="1"/>
    <xf numFmtId="0" fontId="3" fillId="9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9" borderId="15" xfId="0" applyFont="1" applyFill="1" applyBorder="1" applyAlignment="1">
      <alignment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2" borderId="21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14" fillId="2" borderId="21" xfId="0" applyFont="1" applyFill="1" applyBorder="1"/>
    <xf numFmtId="0" fontId="14" fillId="2" borderId="16" xfId="0" applyFont="1" applyFill="1" applyBorder="1"/>
    <xf numFmtId="0" fontId="3" fillId="2" borderId="1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1" xfId="0" applyFont="1" applyFill="1" applyBorder="1"/>
    <xf numFmtId="0" fontId="1" fillId="2" borderId="20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1" fillId="2" borderId="22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8" borderId="27" xfId="0" applyFont="1" applyFill="1" applyBorder="1"/>
    <xf numFmtId="0" fontId="7" fillId="0" borderId="3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2" fillId="0" borderId="3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vertical="center"/>
    </xf>
    <xf numFmtId="0" fontId="3" fillId="10" borderId="2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 wrapText="1"/>
    </xf>
    <xf numFmtId="0" fontId="4" fillId="0" borderId="0" xfId="0" applyFont="1" applyAlignment="1">
      <alignment horizontal="left"/>
    </xf>
    <xf numFmtId="0" fontId="3" fillId="10" borderId="36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textRotation="90" wrapText="1"/>
    </xf>
    <xf numFmtId="0" fontId="2" fillId="0" borderId="3" xfId="0" applyFont="1" applyBorder="1" applyAlignment="1">
      <alignment horizontal="left" textRotation="90" wrapText="1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Fill="1"/>
    <xf numFmtId="0" fontId="5" fillId="0" borderId="0" xfId="1" applyFont="1" applyAlignment="1">
      <alignment horizontal="left"/>
    </xf>
    <xf numFmtId="0" fontId="5" fillId="0" borderId="0" xfId="1" applyFont="1" applyAlignment="1"/>
    <xf numFmtId="0" fontId="16" fillId="0" borderId="0" xfId="1" applyFont="1"/>
    <xf numFmtId="0" fontId="1" fillId="4" borderId="3" xfId="1" applyFont="1" applyFill="1" applyBorder="1" applyAlignment="1">
      <alignment horizontal="center" wrapText="1"/>
    </xf>
    <xf numFmtId="0" fontId="16" fillId="11" borderId="0" xfId="1" applyFont="1" applyFill="1"/>
    <xf numFmtId="0" fontId="16" fillId="12" borderId="0" xfId="1" applyFont="1" applyFill="1"/>
    <xf numFmtId="0" fontId="15" fillId="6" borderId="3" xfId="1" applyFont="1" applyFill="1" applyBorder="1" applyAlignment="1">
      <alignment horizontal="center" wrapText="1"/>
    </xf>
    <xf numFmtId="0" fontId="16" fillId="0" borderId="0" xfId="1" applyFont="1" applyFill="1"/>
    <xf numFmtId="0" fontId="15" fillId="2" borderId="3" xfId="1" applyFont="1" applyFill="1" applyBorder="1" applyAlignment="1">
      <alignment horizontal="center" wrapText="1"/>
    </xf>
    <xf numFmtId="0" fontId="15" fillId="3" borderId="3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 wrapText="1"/>
    </xf>
    <xf numFmtId="0" fontId="17" fillId="8" borderId="3" xfId="1" applyFont="1" applyFill="1" applyBorder="1" applyAlignment="1">
      <alignment horizontal="center" wrapText="1"/>
    </xf>
    <xf numFmtId="0" fontId="15" fillId="0" borderId="6" xfId="1" applyFont="1" applyFill="1" applyBorder="1" applyAlignment="1">
      <alignment horizontal="center"/>
    </xf>
    <xf numFmtId="0" fontId="15" fillId="0" borderId="3" xfId="1" applyFont="1" applyBorder="1" applyAlignment="1">
      <alignment horizontal="center" wrapText="1"/>
    </xf>
    <xf numFmtId="0" fontId="15" fillId="2" borderId="3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 wrapText="1"/>
    </xf>
    <xf numFmtId="0" fontId="15" fillId="13" borderId="3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 wrapText="1"/>
    </xf>
    <xf numFmtId="0" fontId="19" fillId="0" borderId="3" xfId="1" applyFont="1" applyFill="1" applyBorder="1" applyAlignment="1">
      <alignment horizontal="center"/>
    </xf>
    <xf numFmtId="0" fontId="19" fillId="13" borderId="3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center" vertical="center" textRotation="90" wrapText="1"/>
    </xf>
    <xf numFmtId="0" fontId="20" fillId="13" borderId="3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vertical="center" textRotation="90" wrapText="1"/>
    </xf>
    <xf numFmtId="0" fontId="15" fillId="14" borderId="3" xfId="1" applyFont="1" applyFill="1" applyBorder="1" applyAlignment="1">
      <alignment horizontal="center"/>
    </xf>
    <xf numFmtId="0" fontId="15" fillId="14" borderId="3" xfId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left" vertical="justify" wrapText="1"/>
    </xf>
    <xf numFmtId="0" fontId="3" fillId="0" borderId="7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/>
    </xf>
    <xf numFmtId="0" fontId="5" fillId="2" borderId="3" xfId="1" applyFont="1" applyFill="1" applyBorder="1"/>
    <xf numFmtId="0" fontId="5" fillId="0" borderId="3" xfId="1" applyFont="1" applyBorder="1"/>
    <xf numFmtId="0" fontId="3" fillId="0" borderId="2" xfId="1" applyFont="1" applyFill="1" applyBorder="1" applyAlignment="1">
      <alignment horizontal="left" vertical="justify" wrapText="1"/>
    </xf>
    <xf numFmtId="0" fontId="3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/>
    </xf>
    <xf numFmtId="0" fontId="3" fillId="0" borderId="7" xfId="1" applyFont="1" applyBorder="1" applyAlignment="1">
      <alignment horizontal="left" vertical="justify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justify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vertical="justify" wrapText="1"/>
    </xf>
    <xf numFmtId="0" fontId="20" fillId="0" borderId="3" xfId="1" applyFont="1" applyBorder="1" applyAlignment="1">
      <alignment horizontal="center" wrapText="1"/>
    </xf>
    <xf numFmtId="0" fontId="21" fillId="0" borderId="3" xfId="1" applyFont="1" applyBorder="1" applyAlignment="1">
      <alignment horizontal="center" wrapText="1"/>
    </xf>
    <xf numFmtId="0" fontId="23" fillId="0" borderId="3" xfId="1" applyFont="1" applyBorder="1" applyAlignment="1">
      <alignment horizontal="center" wrapText="1"/>
    </xf>
    <xf numFmtId="0" fontId="21" fillId="0" borderId="3" xfId="1" applyFont="1" applyBorder="1" applyAlignment="1">
      <alignment horizontal="center"/>
    </xf>
    <xf numFmtId="0" fontId="24" fillId="8" borderId="3" xfId="1" applyFont="1" applyFill="1" applyBorder="1" applyAlignment="1">
      <alignment horizontal="center" wrapText="1"/>
    </xf>
    <xf numFmtId="0" fontId="24" fillId="13" borderId="3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15" fillId="8" borderId="3" xfId="1" applyFont="1" applyFill="1" applyBorder="1" applyAlignment="1">
      <alignment horizontal="center" wrapText="1"/>
    </xf>
    <xf numFmtId="0" fontId="15" fillId="0" borderId="8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 vertical="top" wrapText="1"/>
    </xf>
    <xf numFmtId="0" fontId="15" fillId="13" borderId="8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top" wrapText="1"/>
    </xf>
    <xf numFmtId="0" fontId="15" fillId="6" borderId="3" xfId="1" applyFont="1" applyFill="1" applyBorder="1" applyAlignment="1">
      <alignment horizontal="center"/>
    </xf>
    <xf numFmtId="0" fontId="15" fillId="0" borderId="2" xfId="1" applyFont="1" applyFill="1" applyBorder="1" applyAlignment="1">
      <alignment vertical="justify" wrapText="1"/>
    </xf>
    <xf numFmtId="0" fontId="3" fillId="0" borderId="7" xfId="1" applyFont="1" applyFill="1" applyBorder="1" applyAlignment="1">
      <alignment horizontal="left" vertical="justify"/>
    </xf>
    <xf numFmtId="0" fontId="3" fillId="0" borderId="8" xfId="1" applyFont="1" applyFill="1" applyBorder="1" applyAlignment="1">
      <alignment horizontal="left" vertical="justify"/>
    </xf>
    <xf numFmtId="0" fontId="15" fillId="0" borderId="7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justify"/>
    </xf>
    <xf numFmtId="0" fontId="15" fillId="0" borderId="7" xfId="1" applyFont="1" applyFill="1" applyBorder="1" applyAlignment="1">
      <alignment horizontal="left" vertical="justify" wrapText="1"/>
    </xf>
    <xf numFmtId="0" fontId="3" fillId="0" borderId="8" xfId="1" applyFont="1" applyFill="1" applyBorder="1" applyAlignment="1">
      <alignment horizontal="left" vertical="justify" wrapText="1"/>
    </xf>
    <xf numFmtId="0" fontId="15" fillId="0" borderId="2" xfId="1" applyFont="1" applyFill="1" applyBorder="1" applyAlignment="1">
      <alignment horizontal="left" vertical="justify" wrapText="1"/>
    </xf>
    <xf numFmtId="0" fontId="15" fillId="0" borderId="7" xfId="1" applyFont="1" applyBorder="1" applyAlignment="1">
      <alignment horizontal="left" vertical="justify" wrapText="1"/>
    </xf>
    <xf numFmtId="0" fontId="15" fillId="0" borderId="2" xfId="1" applyFont="1" applyBorder="1" applyAlignment="1">
      <alignment horizontal="left" vertical="justify" wrapText="1"/>
    </xf>
    <xf numFmtId="0" fontId="25" fillId="0" borderId="3" xfId="1" applyFont="1" applyBorder="1" applyAlignment="1">
      <alignment horizontal="center" wrapText="1"/>
    </xf>
    <xf numFmtId="0" fontId="18" fillId="0" borderId="3" xfId="1" applyFont="1" applyBorder="1" applyAlignment="1">
      <alignment horizontal="center" wrapText="1"/>
    </xf>
    <xf numFmtId="0" fontId="22" fillId="0" borderId="3" xfId="1" applyFont="1" applyBorder="1" applyAlignment="1">
      <alignment horizontal="center" wrapText="1"/>
    </xf>
    <xf numFmtId="0" fontId="18" fillId="0" borderId="3" xfId="1" applyFont="1" applyFill="1" applyBorder="1" applyAlignment="1">
      <alignment horizontal="center" wrapText="1"/>
    </xf>
    <xf numFmtId="0" fontId="18" fillId="0" borderId="3" xfId="1" applyFont="1" applyBorder="1" applyAlignment="1">
      <alignment horizontal="center"/>
    </xf>
    <xf numFmtId="0" fontId="3" fillId="0" borderId="7" xfId="1" applyFont="1" applyBorder="1" applyAlignment="1">
      <alignment horizontal="center" vertical="justify" wrapText="1"/>
    </xf>
    <xf numFmtId="0" fontId="3" fillId="0" borderId="2" xfId="1" applyFont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textRotation="90" wrapText="1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13" borderId="3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left" textRotation="90" wrapText="1"/>
    </xf>
    <xf numFmtId="0" fontId="2" fillId="0" borderId="3" xfId="1" applyFont="1" applyBorder="1" applyAlignment="1">
      <alignment textRotation="90" wrapText="1"/>
    </xf>
    <xf numFmtId="49" fontId="2" fillId="0" borderId="3" xfId="1" applyNumberFormat="1" applyFont="1" applyBorder="1" applyAlignment="1">
      <alignment horizontal="center" textRotation="90" wrapText="1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 textRotation="90"/>
    </xf>
    <xf numFmtId="0" fontId="3" fillId="0" borderId="5" xfId="1" applyFont="1" applyBorder="1" applyAlignment="1">
      <alignment horizontal="center" textRotation="90"/>
    </xf>
    <xf numFmtId="0" fontId="3" fillId="0" borderId="4" xfId="1" applyFont="1" applyBorder="1" applyAlignment="1">
      <alignment horizontal="center" textRotation="90"/>
    </xf>
    <xf numFmtId="0" fontId="3" fillId="0" borderId="3" xfId="1" applyFont="1" applyBorder="1" applyAlignment="1">
      <alignment textRotation="90"/>
    </xf>
    <xf numFmtId="0" fontId="3" fillId="0" borderId="3" xfId="1" applyFont="1" applyBorder="1" applyAlignment="1">
      <alignment textRotation="90" wrapText="1"/>
    </xf>
    <xf numFmtId="14" fontId="3" fillId="0" borderId="3" xfId="1" applyNumberFormat="1" applyFont="1" applyBorder="1" applyAlignment="1">
      <alignment textRotation="90"/>
    </xf>
    <xf numFmtId="0" fontId="5" fillId="0" borderId="0" xfId="1"/>
    <xf numFmtId="0" fontId="24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5" fillId="0" borderId="0" xfId="1" applyAlignment="1"/>
    <xf numFmtId="0" fontId="5" fillId="0" borderId="0" xfId="1" applyAlignment="1">
      <alignment horizontal="center"/>
    </xf>
    <xf numFmtId="0" fontId="5" fillId="0" borderId="0" xfId="1" applyFill="1"/>
    <xf numFmtId="0" fontId="5" fillId="0" borderId="0" xfId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5" fillId="6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/>
    </xf>
    <xf numFmtId="0" fontId="16" fillId="0" borderId="37" xfId="0" applyFont="1" applyFill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5" fillId="5" borderId="7" xfId="0" applyFont="1" applyFill="1" applyBorder="1" applyAlignment="1">
      <alignment horizontal="center" wrapText="1"/>
    </xf>
    <xf numFmtId="0" fontId="15" fillId="14" borderId="3" xfId="0" applyFont="1" applyFill="1" applyBorder="1" applyAlignment="1">
      <alignment horizontal="center"/>
    </xf>
    <xf numFmtId="0" fontId="15" fillId="14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0" fontId="15" fillId="14" borderId="7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24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Fill="1" applyBorder="1"/>
    <xf numFmtId="0" fontId="15" fillId="2" borderId="7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justify" wrapText="1"/>
    </xf>
    <xf numFmtId="0" fontId="3" fillId="0" borderId="1" xfId="0" applyFont="1" applyBorder="1" applyAlignment="1">
      <alignment vertical="center" wrapText="1"/>
    </xf>
    <xf numFmtId="0" fontId="15" fillId="5" borderId="7" xfId="0" applyFont="1" applyFill="1" applyBorder="1" applyAlignment="1">
      <alignment horizontal="center" wrapText="1"/>
    </xf>
    <xf numFmtId="0" fontId="5" fillId="14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vertical="justify" wrapText="1"/>
    </xf>
    <xf numFmtId="0" fontId="3" fillId="0" borderId="3" xfId="0" applyFont="1" applyBorder="1" applyAlignment="1">
      <alignment vertical="center" wrapText="1"/>
    </xf>
    <xf numFmtId="0" fontId="15" fillId="5" borderId="2" xfId="0" applyFont="1" applyFill="1" applyBorder="1" applyAlignment="1">
      <alignment horizontal="center" wrapText="1"/>
    </xf>
    <xf numFmtId="0" fontId="15" fillId="14" borderId="3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5" fillId="8" borderId="3" xfId="0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left" vertical="justify" wrapText="1"/>
    </xf>
    <xf numFmtId="0" fontId="24" fillId="0" borderId="3" xfId="0" applyFont="1" applyBorder="1" applyAlignment="1"/>
    <xf numFmtId="0" fontId="24" fillId="5" borderId="3" xfId="0" applyFont="1" applyFill="1" applyBorder="1"/>
    <xf numFmtId="0" fontId="24" fillId="0" borderId="3" xfId="0" applyFont="1" applyBorder="1"/>
    <xf numFmtId="0" fontId="24" fillId="2" borderId="3" xfId="0" applyFont="1" applyFill="1" applyBorder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/>
    <xf numFmtId="0" fontId="3" fillId="0" borderId="3" xfId="0" applyFont="1" applyBorder="1" applyAlignment="1">
      <alignment horizontal="left" vertical="justify" wrapText="1"/>
    </xf>
    <xf numFmtId="0" fontId="3" fillId="0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/>
    </xf>
    <xf numFmtId="0" fontId="24" fillId="8" borderId="3" xfId="0" applyFont="1" applyFill="1" applyBorder="1"/>
    <xf numFmtId="0" fontId="5" fillId="5" borderId="0" xfId="0" applyFont="1" applyFill="1"/>
    <xf numFmtId="0" fontId="19" fillId="0" borderId="3" xfId="0" applyFont="1" applyBorder="1" applyAlignment="1"/>
    <xf numFmtId="0" fontId="0" fillId="0" borderId="3" xfId="0" applyBorder="1" applyAlignment="1">
      <alignment vertical="justify"/>
    </xf>
    <xf numFmtId="0" fontId="0" fillId="0" borderId="3" xfId="0" applyBorder="1" applyAlignment="1">
      <alignment vertical="center"/>
    </xf>
    <xf numFmtId="0" fontId="24" fillId="14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justify" wrapText="1"/>
    </xf>
    <xf numFmtId="0" fontId="15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24" fillId="0" borderId="2" xfId="0" applyFont="1" applyBorder="1"/>
    <xf numFmtId="0" fontId="24" fillId="0" borderId="2" xfId="0" applyFont="1" applyBorder="1" applyAlignment="1"/>
    <xf numFmtId="0" fontId="15" fillId="0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justify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justify" wrapText="1"/>
    </xf>
    <xf numFmtId="0" fontId="3" fillId="0" borderId="32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justify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justify" wrapText="1"/>
    </xf>
    <xf numFmtId="0" fontId="3" fillId="0" borderId="3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3" fillId="0" borderId="7" xfId="0" applyFont="1" applyFill="1" applyBorder="1" applyAlignment="1">
      <alignment horizontal="left" vertical="justify" wrapText="1"/>
    </xf>
    <xf numFmtId="0" fontId="3" fillId="0" borderId="2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9" fillId="0" borderId="3" xfId="0" applyFont="1" applyBorder="1"/>
    <xf numFmtId="0" fontId="3" fillId="0" borderId="6" xfId="0" applyFont="1" applyBorder="1" applyAlignment="1">
      <alignment textRotation="90"/>
    </xf>
    <xf numFmtId="0" fontId="3" fillId="0" borderId="5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Alignment="1"/>
    <xf numFmtId="0" fontId="1" fillId="4" borderId="3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5" fillId="10" borderId="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0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0" fontId="15" fillId="0" borderId="1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5" fillId="0" borderId="17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14" borderId="26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horizontal="center"/>
    </xf>
    <xf numFmtId="0" fontId="5" fillId="0" borderId="17" xfId="0" applyFont="1" applyBorder="1"/>
    <xf numFmtId="0" fontId="3" fillId="0" borderId="17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justify" wrapText="1"/>
    </xf>
    <xf numFmtId="0" fontId="3" fillId="0" borderId="22" xfId="0" applyFont="1" applyBorder="1" applyAlignment="1">
      <alignment horizontal="left" vertical="justify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15" fillId="0" borderId="15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justify" wrapText="1"/>
    </xf>
    <xf numFmtId="0" fontId="3" fillId="0" borderId="21" xfId="0" applyFont="1" applyFill="1" applyBorder="1" applyAlignment="1">
      <alignment horizontal="left" vertical="justify" wrapText="1"/>
    </xf>
    <xf numFmtId="0" fontId="30" fillId="0" borderId="3" xfId="0" applyFont="1" applyBorder="1"/>
    <xf numFmtId="0" fontId="3" fillId="0" borderId="14" xfId="0" applyFont="1" applyFill="1" applyBorder="1" applyAlignment="1">
      <alignment horizontal="left" vertical="justify" wrapText="1"/>
    </xf>
    <xf numFmtId="0" fontId="15" fillId="0" borderId="13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15" fillId="10" borderId="11" xfId="0" applyFont="1" applyFill="1" applyBorder="1" applyAlignment="1">
      <alignment horizontal="center" vertical="center" wrapText="1"/>
    </xf>
    <xf numFmtId="0" fontId="24" fillId="0" borderId="12" xfId="0" applyFont="1" applyBorder="1"/>
    <xf numFmtId="0" fontId="3" fillId="0" borderId="1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justify" wrapText="1"/>
    </xf>
    <xf numFmtId="0" fontId="3" fillId="0" borderId="10" xfId="0" applyFont="1" applyFill="1" applyBorder="1" applyAlignment="1">
      <alignment horizontal="left" vertical="justify" wrapText="1"/>
    </xf>
    <xf numFmtId="0" fontId="15" fillId="2" borderId="7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wrapText="1"/>
    </xf>
    <xf numFmtId="0" fontId="15" fillId="14" borderId="26" xfId="0" applyFont="1" applyFill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6" fillId="0" borderId="39" xfId="0" applyFont="1" applyBorder="1"/>
    <xf numFmtId="0" fontId="16" fillId="0" borderId="39" xfId="0" applyFont="1" applyFill="1" applyBorder="1"/>
    <xf numFmtId="0" fontId="5" fillId="0" borderId="17" xfId="0" applyFont="1" applyFill="1" applyBorder="1"/>
    <xf numFmtId="0" fontId="15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left" vertical="justify" wrapText="1"/>
    </xf>
    <xf numFmtId="0" fontId="3" fillId="0" borderId="22" xfId="0" applyFont="1" applyFill="1" applyBorder="1" applyAlignment="1">
      <alignment horizontal="left" vertical="justify" wrapText="1"/>
    </xf>
    <xf numFmtId="0" fontId="3" fillId="10" borderId="3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justify" wrapText="1"/>
    </xf>
    <xf numFmtId="0" fontId="3" fillId="0" borderId="16" xfId="0" applyFont="1" applyFill="1" applyBorder="1" applyAlignment="1">
      <alignment horizontal="left" vertical="justify" wrapText="1"/>
    </xf>
    <xf numFmtId="0" fontId="20" fillId="2" borderId="3" xfId="0" applyFont="1" applyFill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3" fillId="0" borderId="16" xfId="0" applyFont="1" applyFill="1" applyBorder="1" applyAlignment="1">
      <alignment horizontal="left" vertical="justify" wrapText="1"/>
    </xf>
    <xf numFmtId="0" fontId="3" fillId="0" borderId="14" xfId="0" applyFont="1" applyFill="1" applyBorder="1" applyAlignment="1">
      <alignment vertical="top" wrapText="1"/>
    </xf>
    <xf numFmtId="0" fontId="15" fillId="8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vertical="justify" wrapText="1"/>
    </xf>
    <xf numFmtId="0" fontId="3" fillId="0" borderId="40" xfId="0" applyFont="1" applyFill="1" applyBorder="1" applyAlignment="1">
      <alignment vertical="top" wrapText="1"/>
    </xf>
    <xf numFmtId="0" fontId="24" fillId="0" borderId="17" xfId="0" applyFont="1" applyFill="1" applyBorder="1" applyAlignment="1">
      <alignment vertical="center"/>
    </xf>
    <xf numFmtId="0" fontId="15" fillId="14" borderId="31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vertical="center"/>
    </xf>
    <xf numFmtId="0" fontId="4" fillId="10" borderId="23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4" fillId="1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wrapText="1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24" fillId="0" borderId="12" xfId="0" applyFont="1" applyFill="1" applyBorder="1" applyAlignment="1">
      <alignment vertical="center"/>
    </xf>
    <xf numFmtId="0" fontId="4" fillId="10" borderId="4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3" fillId="0" borderId="8" xfId="0" applyFont="1" applyFill="1" applyBorder="1" applyAlignment="1">
      <alignment horizontal="left" vertical="top" wrapText="1"/>
    </xf>
    <xf numFmtId="0" fontId="24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textRotation="90"/>
    </xf>
    <xf numFmtId="0" fontId="3" fillId="0" borderId="0" xfId="0" applyFont="1" applyBorder="1" applyAlignment="1">
      <alignment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Fill="1" applyBorder="1"/>
    <xf numFmtId="0" fontId="24" fillId="0" borderId="0" xfId="0" applyFont="1" applyFill="1"/>
    <xf numFmtId="0" fontId="24" fillId="0" borderId="0" xfId="0" applyFont="1" applyAlignment="1">
      <alignment vertical="center"/>
    </xf>
    <xf numFmtId="0" fontId="15" fillId="4" borderId="3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wrapText="1"/>
    </xf>
    <xf numFmtId="0" fontId="24" fillId="13" borderId="0" xfId="0" applyFont="1" applyFill="1" applyBorder="1" applyAlignment="1">
      <alignment horizont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0" fontId="24" fillId="0" borderId="0" xfId="0" applyFont="1" applyBorder="1"/>
    <xf numFmtId="0" fontId="15" fillId="5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/>
    <xf numFmtId="0" fontId="15" fillId="5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18" fillId="0" borderId="7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/>
    <xf numFmtId="0" fontId="18" fillId="0" borderId="8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18" fillId="0" borderId="6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24" fillId="15" borderId="3" xfId="0" applyFont="1" applyFill="1" applyBorder="1" applyAlignment="1">
      <alignment horizontal="center"/>
    </xf>
    <xf numFmtId="0" fontId="15" fillId="15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center" vertical="top" wrapText="1"/>
    </xf>
    <xf numFmtId="0" fontId="4" fillId="0" borderId="3" xfId="0" applyFont="1" applyBorder="1"/>
    <xf numFmtId="0" fontId="15" fillId="16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5" fillId="9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vertical="center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6" fillId="0" borderId="0" xfId="0" applyFont="1"/>
    <xf numFmtId="0" fontId="24" fillId="8" borderId="2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15" fillId="5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15" fillId="5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12" fillId="0" borderId="3" xfId="0" applyFont="1" applyBorder="1"/>
    <xf numFmtId="0" fontId="3" fillId="0" borderId="8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 wrapText="1"/>
    </xf>
    <xf numFmtId="0" fontId="32" fillId="0" borderId="3" xfId="0" applyFont="1" applyBorder="1"/>
    <xf numFmtId="0" fontId="18" fillId="0" borderId="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11" borderId="3" xfId="0" applyFont="1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3" fillId="0" borderId="3" xfId="0" applyFont="1" applyBorder="1"/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textRotation="90"/>
    </xf>
    <xf numFmtId="0" fontId="3" fillId="0" borderId="3" xfId="0" applyFont="1" applyBorder="1"/>
    <xf numFmtId="0" fontId="7" fillId="0" borderId="3" xfId="0" applyFont="1" applyBorder="1"/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3" fillId="0" borderId="6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8" borderId="0" xfId="0" applyFont="1" applyFill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14" borderId="3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62"/>
  <sheetViews>
    <sheetView tabSelected="1" view="pageBreakPreview" topLeftCell="B1" zoomScale="120" zoomScaleNormal="130" zoomScaleSheetLayoutView="120" workbookViewId="0">
      <selection activeCell="H32" sqref="H32"/>
    </sheetView>
  </sheetViews>
  <sheetFormatPr defaultRowHeight="12.75"/>
  <cols>
    <col min="1" max="1" width="3.42578125" style="602" customWidth="1"/>
    <col min="2" max="2" width="7.42578125" style="602" customWidth="1"/>
    <col min="3" max="3" width="26.42578125" style="603" customWidth="1"/>
    <col min="4" max="4" width="5.42578125" style="602" customWidth="1"/>
    <col min="5" max="22" width="2.7109375" style="603" customWidth="1"/>
    <col min="23" max="23" width="4" style="603" customWidth="1"/>
    <col min="24" max="49" width="2.7109375" style="603" customWidth="1"/>
    <col min="50" max="50" width="3.85546875" style="603" customWidth="1"/>
    <col min="51" max="56" width="2.7109375" style="603" customWidth="1"/>
    <col min="57" max="57" width="5.5703125" style="604" customWidth="1"/>
    <col min="58" max="58" width="5.42578125" style="603" customWidth="1"/>
    <col min="59" max="16384" width="9.140625" style="602"/>
  </cols>
  <sheetData>
    <row r="1" spans="1:58" s="10" customFormat="1" ht="83.25" customHeight="1">
      <c r="A1" s="650" t="s">
        <v>261</v>
      </c>
      <c r="B1" s="190" t="s">
        <v>0</v>
      </c>
      <c r="C1" s="191" t="s">
        <v>9</v>
      </c>
      <c r="D1" s="189" t="s">
        <v>1</v>
      </c>
      <c r="E1" s="42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34</v>
      </c>
      <c r="S1" s="2" t="s">
        <v>35</v>
      </c>
      <c r="T1" s="2" t="s">
        <v>260</v>
      </c>
      <c r="U1" s="2" t="s">
        <v>36</v>
      </c>
      <c r="V1" s="2" t="s">
        <v>14</v>
      </c>
      <c r="W1" s="2" t="s">
        <v>2</v>
      </c>
      <c r="X1" s="2" t="s">
        <v>37</v>
      </c>
      <c r="Y1" s="2" t="s">
        <v>38</v>
      </c>
      <c r="Z1" s="2" t="s">
        <v>148</v>
      </c>
      <c r="AA1" s="2" t="s">
        <v>147</v>
      </c>
      <c r="AB1" s="2" t="s">
        <v>146</v>
      </c>
      <c r="AC1" s="2" t="s">
        <v>145</v>
      </c>
      <c r="AD1" s="2" t="s">
        <v>259</v>
      </c>
      <c r="AE1" s="2" t="s">
        <v>258</v>
      </c>
      <c r="AF1" s="2" t="s">
        <v>257</v>
      </c>
      <c r="AG1" s="2" t="s">
        <v>47</v>
      </c>
      <c r="AH1" s="2" t="s">
        <v>48</v>
      </c>
      <c r="AI1" s="2" t="s">
        <v>49</v>
      </c>
      <c r="AJ1" s="1" t="s">
        <v>50</v>
      </c>
      <c r="AK1" s="1" t="s">
        <v>51</v>
      </c>
      <c r="AL1" s="1" t="s">
        <v>52</v>
      </c>
      <c r="AM1" s="1" t="s">
        <v>53</v>
      </c>
      <c r="AN1" s="1" t="s">
        <v>54</v>
      </c>
      <c r="AO1" s="1" t="s">
        <v>55</v>
      </c>
      <c r="AP1" s="1" t="s">
        <v>56</v>
      </c>
      <c r="AQ1" s="1" t="s">
        <v>57</v>
      </c>
      <c r="AR1" s="1" t="s">
        <v>58</v>
      </c>
      <c r="AS1" s="1" t="s">
        <v>59</v>
      </c>
      <c r="AT1" s="1" t="s">
        <v>60</v>
      </c>
      <c r="AU1" s="1" t="s">
        <v>61</v>
      </c>
      <c r="AV1" s="1" t="s">
        <v>62</v>
      </c>
      <c r="AW1" s="192" t="s">
        <v>10</v>
      </c>
      <c r="AX1" s="193"/>
      <c r="AY1" s="194"/>
      <c r="AZ1" s="1"/>
      <c r="BA1" s="192" t="s">
        <v>3</v>
      </c>
      <c r="BB1" s="193"/>
      <c r="BC1" s="193"/>
      <c r="BD1" s="194"/>
      <c r="BE1" s="195" t="s">
        <v>11</v>
      </c>
      <c r="BF1" s="195" t="s">
        <v>12</v>
      </c>
    </row>
    <row r="2" spans="1:58" s="10" customFormat="1">
      <c r="A2" s="650"/>
      <c r="B2" s="190"/>
      <c r="C2" s="191"/>
      <c r="D2" s="189"/>
      <c r="E2" s="196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5"/>
      <c r="BF2" s="195"/>
    </row>
    <row r="3" spans="1:58" s="10" customFormat="1">
      <c r="A3" s="650"/>
      <c r="B3" s="190"/>
      <c r="C3" s="191"/>
      <c r="D3" s="189"/>
      <c r="E3" s="3">
        <v>35</v>
      </c>
      <c r="F3" s="3">
        <v>36</v>
      </c>
      <c r="G3" s="3">
        <v>37</v>
      </c>
      <c r="H3" s="3">
        <v>38</v>
      </c>
      <c r="I3" s="3">
        <v>39</v>
      </c>
      <c r="J3" s="3">
        <v>40</v>
      </c>
      <c r="K3" s="3">
        <v>41</v>
      </c>
      <c r="L3" s="4">
        <v>42</v>
      </c>
      <c r="M3" s="4">
        <v>43</v>
      </c>
      <c r="N3" s="4">
        <v>44</v>
      </c>
      <c r="O3" s="4">
        <v>45</v>
      </c>
      <c r="P3" s="4">
        <v>46</v>
      </c>
      <c r="Q3" s="4">
        <v>47</v>
      </c>
      <c r="R3" s="4">
        <v>48</v>
      </c>
      <c r="S3" s="4">
        <v>49</v>
      </c>
      <c r="T3" s="4">
        <v>50</v>
      </c>
      <c r="U3" s="4">
        <v>51</v>
      </c>
      <c r="V3" s="4">
        <v>52</v>
      </c>
      <c r="W3" s="4">
        <v>1</v>
      </c>
      <c r="X3" s="5">
        <v>2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8</v>
      </c>
      <c r="AE3" s="4">
        <v>9</v>
      </c>
      <c r="AF3" s="4">
        <v>10</v>
      </c>
      <c r="AG3" s="4">
        <v>11</v>
      </c>
      <c r="AH3" s="4">
        <v>12</v>
      </c>
      <c r="AI3" s="4">
        <v>13</v>
      </c>
      <c r="AJ3" s="4">
        <v>14</v>
      </c>
      <c r="AK3" s="4">
        <v>15</v>
      </c>
      <c r="AL3" s="4">
        <v>16</v>
      </c>
      <c r="AM3" s="4">
        <v>17</v>
      </c>
      <c r="AN3" s="4">
        <v>18</v>
      </c>
      <c r="AO3" s="4">
        <v>19</v>
      </c>
      <c r="AP3" s="4">
        <v>20</v>
      </c>
      <c r="AQ3" s="4">
        <v>21</v>
      </c>
      <c r="AR3" s="4">
        <v>22</v>
      </c>
      <c r="AS3" s="4">
        <v>23</v>
      </c>
      <c r="AT3" s="4">
        <v>24</v>
      </c>
      <c r="AU3" s="4">
        <v>25</v>
      </c>
      <c r="AV3" s="4">
        <v>26</v>
      </c>
      <c r="AW3" s="4">
        <v>27</v>
      </c>
      <c r="AX3" s="4">
        <v>28</v>
      </c>
      <c r="AY3" s="4">
        <v>29</v>
      </c>
      <c r="AZ3" s="4">
        <v>30</v>
      </c>
      <c r="BA3" s="4">
        <v>31</v>
      </c>
      <c r="BB3" s="4">
        <v>32</v>
      </c>
      <c r="BC3" s="4">
        <v>33</v>
      </c>
      <c r="BD3" s="4">
        <v>34</v>
      </c>
      <c r="BE3" s="195"/>
      <c r="BF3" s="195"/>
    </row>
    <row r="4" spans="1:58" s="10" customFormat="1">
      <c r="A4" s="650"/>
      <c r="B4" s="190"/>
      <c r="C4" s="191"/>
      <c r="D4" s="189"/>
      <c r="E4" s="196" t="s">
        <v>13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5"/>
      <c r="BF4" s="195"/>
    </row>
    <row r="5" spans="1:58" s="10" customFormat="1">
      <c r="A5" s="650"/>
      <c r="B5" s="190"/>
      <c r="C5" s="191"/>
      <c r="D5" s="189"/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4">
        <v>8</v>
      </c>
      <c r="M5" s="4">
        <v>9</v>
      </c>
      <c r="N5" s="5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6">
        <v>18</v>
      </c>
      <c r="W5" s="6">
        <v>19</v>
      </c>
      <c r="X5" s="5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5">
        <v>26</v>
      </c>
      <c r="AE5" s="5">
        <v>27</v>
      </c>
      <c r="AF5" s="5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4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4">
        <v>43</v>
      </c>
      <c r="AV5" s="5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6">
        <v>50</v>
      </c>
      <c r="BC5" s="6">
        <v>51</v>
      </c>
      <c r="BD5" s="6">
        <v>52</v>
      </c>
      <c r="BE5" s="195"/>
      <c r="BF5" s="195"/>
    </row>
    <row r="6" spans="1:58" hidden="1">
      <c r="A6" s="612" t="s">
        <v>256</v>
      </c>
      <c r="B6" s="618"/>
      <c r="C6" s="617"/>
      <c r="D6" s="6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8"/>
      <c r="W6" s="18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7"/>
      <c r="AW6" s="18"/>
      <c r="AX6" s="18"/>
      <c r="AY6" s="18"/>
      <c r="AZ6" s="18"/>
      <c r="BA6" s="18"/>
      <c r="BB6" s="18"/>
      <c r="BC6" s="18"/>
      <c r="BD6" s="18"/>
      <c r="BE6" s="3">
        <f>SUM(E6:BD6)</f>
        <v>0</v>
      </c>
    </row>
    <row r="7" spans="1:58" hidden="1">
      <c r="A7" s="612"/>
      <c r="B7" s="616"/>
      <c r="C7" s="615"/>
      <c r="D7" s="6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8"/>
      <c r="W7" s="18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7"/>
      <c r="AW7" s="18"/>
      <c r="AX7" s="18"/>
      <c r="AY7" s="18"/>
      <c r="AZ7" s="18"/>
      <c r="BA7" s="18"/>
      <c r="BB7" s="18"/>
      <c r="BC7" s="18"/>
      <c r="BD7" s="18"/>
      <c r="BE7" s="3">
        <f>BE6/2</f>
        <v>0</v>
      </c>
    </row>
    <row r="8" spans="1:58">
      <c r="A8" s="612"/>
      <c r="B8" s="618" t="s">
        <v>136</v>
      </c>
      <c r="C8" s="617" t="s">
        <v>135</v>
      </c>
      <c r="D8" s="614" t="s">
        <v>5</v>
      </c>
      <c r="E8" s="1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  <c r="W8" s="18"/>
      <c r="X8" s="15">
        <v>4</v>
      </c>
      <c r="Y8" s="17">
        <v>4</v>
      </c>
      <c r="Z8" s="17">
        <v>4</v>
      </c>
      <c r="AA8" s="17">
        <v>4</v>
      </c>
      <c r="AB8" s="17">
        <v>4</v>
      </c>
      <c r="AC8" s="17">
        <v>4</v>
      </c>
      <c r="AD8" s="17">
        <v>4</v>
      </c>
      <c r="AE8" s="17">
        <v>4</v>
      </c>
      <c r="AF8" s="17">
        <v>4</v>
      </c>
      <c r="AG8" s="17">
        <v>4</v>
      </c>
      <c r="AH8" s="17">
        <v>6</v>
      </c>
      <c r="AI8" s="17">
        <v>2</v>
      </c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5"/>
      <c r="AU8" s="15"/>
      <c r="AV8" s="18"/>
      <c r="AW8" s="628" t="s">
        <v>226</v>
      </c>
      <c r="AX8" s="18">
        <f>SUM(X8:AV8)</f>
        <v>48</v>
      </c>
      <c r="AY8" s="18"/>
      <c r="AZ8" s="18"/>
      <c r="BA8" s="18"/>
      <c r="BB8" s="18"/>
      <c r="BC8" s="18"/>
      <c r="BD8" s="18"/>
      <c r="BE8" s="3">
        <v>48</v>
      </c>
      <c r="BF8" s="613"/>
    </row>
    <row r="9" spans="1:58">
      <c r="A9" s="612"/>
      <c r="B9" s="616"/>
      <c r="C9" s="615"/>
      <c r="D9" s="614" t="s">
        <v>6</v>
      </c>
      <c r="E9" s="15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8"/>
      <c r="X9" s="43"/>
      <c r="Y9" s="44">
        <v>2</v>
      </c>
      <c r="Z9" s="44">
        <v>2</v>
      </c>
      <c r="AA9" s="44">
        <v>2</v>
      </c>
      <c r="AB9" s="44">
        <v>1</v>
      </c>
      <c r="AC9" s="44">
        <v>3</v>
      </c>
      <c r="AD9" s="44">
        <v>1</v>
      </c>
      <c r="AE9" s="44">
        <v>2</v>
      </c>
      <c r="AF9" s="44">
        <v>1</v>
      </c>
      <c r="AG9" s="44">
        <v>2</v>
      </c>
      <c r="AH9" s="44">
        <v>3</v>
      </c>
      <c r="AI9" s="44"/>
      <c r="AJ9" s="44"/>
      <c r="AK9" s="44"/>
      <c r="AL9" s="44"/>
      <c r="AM9" s="44"/>
      <c r="AN9" s="44"/>
      <c r="AO9" s="17"/>
      <c r="AP9" s="17"/>
      <c r="AQ9" s="17"/>
      <c r="AR9" s="17"/>
      <c r="AS9" s="17"/>
      <c r="AT9" s="15"/>
      <c r="AU9" s="15"/>
      <c r="AV9" s="18"/>
      <c r="AW9" s="18"/>
      <c r="AX9" s="18"/>
      <c r="AY9" s="18"/>
      <c r="AZ9" s="18"/>
      <c r="BA9" s="18"/>
      <c r="BB9" s="18"/>
      <c r="BC9" s="18"/>
      <c r="BD9" s="18"/>
      <c r="BE9" s="3"/>
      <c r="BF9" s="613">
        <v>14</v>
      </c>
    </row>
    <row r="10" spans="1:58">
      <c r="A10" s="612"/>
      <c r="B10" s="618" t="s">
        <v>134</v>
      </c>
      <c r="C10" s="617" t="s">
        <v>133</v>
      </c>
      <c r="D10" s="614" t="s">
        <v>5</v>
      </c>
      <c r="E10" s="15">
        <v>2</v>
      </c>
      <c r="F10" s="17">
        <v>2</v>
      </c>
      <c r="G10" s="17">
        <v>2</v>
      </c>
      <c r="H10" s="17">
        <v>2</v>
      </c>
      <c r="I10" s="17">
        <v>2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  <c r="R10" s="17">
        <v>2</v>
      </c>
      <c r="S10" s="17">
        <v>2</v>
      </c>
      <c r="T10" s="17">
        <v>2</v>
      </c>
      <c r="U10" s="17"/>
      <c r="V10" s="628" t="s">
        <v>19</v>
      </c>
      <c r="W10" s="18">
        <f>SUM(E10:U10)</f>
        <v>32</v>
      </c>
      <c r="X10" s="15">
        <v>2</v>
      </c>
      <c r="Y10" s="15">
        <v>4</v>
      </c>
      <c r="Z10" s="15">
        <v>2</v>
      </c>
      <c r="AA10" s="15">
        <v>4</v>
      </c>
      <c r="AB10" s="15">
        <v>2</v>
      </c>
      <c r="AC10" s="15">
        <v>4</v>
      </c>
      <c r="AD10" s="15">
        <v>2</v>
      </c>
      <c r="AE10" s="15">
        <v>2</v>
      </c>
      <c r="AF10" s="15">
        <v>2</v>
      </c>
      <c r="AG10" s="15">
        <v>2</v>
      </c>
      <c r="AH10" s="15">
        <v>4</v>
      </c>
      <c r="AI10" s="15">
        <v>2</v>
      </c>
      <c r="AJ10" s="15"/>
      <c r="AK10" s="15"/>
      <c r="AL10" s="15"/>
      <c r="AM10" s="15"/>
      <c r="AN10" s="17"/>
      <c r="AO10" s="17"/>
      <c r="AP10" s="17"/>
      <c r="AQ10" s="17"/>
      <c r="AR10" s="17"/>
      <c r="AS10" s="17"/>
      <c r="AT10" s="630"/>
      <c r="AU10" s="15"/>
      <c r="AV10" s="18"/>
      <c r="AW10" s="628" t="s">
        <v>226</v>
      </c>
      <c r="AX10" s="18">
        <f>SUM(X10:AW10)</f>
        <v>32</v>
      </c>
      <c r="AY10" s="18"/>
      <c r="AZ10" s="18"/>
      <c r="BA10" s="18"/>
      <c r="BB10" s="18"/>
      <c r="BC10" s="18"/>
      <c r="BD10" s="18"/>
      <c r="BE10" s="3">
        <v>64</v>
      </c>
      <c r="BF10" s="613"/>
    </row>
    <row r="11" spans="1:58">
      <c r="A11" s="612"/>
      <c r="B11" s="616"/>
      <c r="C11" s="615"/>
      <c r="D11" s="614" t="s">
        <v>6</v>
      </c>
      <c r="E11" s="1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43">
        <v>1</v>
      </c>
      <c r="Y11" s="43">
        <v>1</v>
      </c>
      <c r="Z11" s="43">
        <v>1</v>
      </c>
      <c r="AA11" s="43">
        <v>1</v>
      </c>
      <c r="AB11" s="43"/>
      <c r="AC11" s="43"/>
      <c r="AD11" s="43">
        <v>1</v>
      </c>
      <c r="AE11" s="43"/>
      <c r="AF11" s="43">
        <v>1</v>
      </c>
      <c r="AG11" s="43"/>
      <c r="AH11" s="43">
        <v>1</v>
      </c>
      <c r="AI11" s="43"/>
      <c r="AJ11" s="43"/>
      <c r="AK11" s="43"/>
      <c r="AL11" s="43"/>
      <c r="AM11" s="43"/>
      <c r="AN11" s="44"/>
      <c r="AO11" s="17"/>
      <c r="AP11" s="17"/>
      <c r="AQ11" s="17"/>
      <c r="AR11" s="17"/>
      <c r="AS11" s="17"/>
      <c r="AT11" s="630"/>
      <c r="AU11" s="15"/>
      <c r="AV11" s="18"/>
      <c r="AW11" s="18"/>
      <c r="AX11" s="18"/>
      <c r="AY11" s="18"/>
      <c r="AZ11" s="18"/>
      <c r="BA11" s="18"/>
      <c r="BB11" s="18"/>
      <c r="BC11" s="18"/>
      <c r="BD11" s="18"/>
      <c r="BE11" s="3"/>
      <c r="BF11" s="613">
        <v>10</v>
      </c>
    </row>
    <row r="12" spans="1:58">
      <c r="A12" s="612"/>
      <c r="B12" s="618" t="s">
        <v>7</v>
      </c>
      <c r="C12" s="617" t="s">
        <v>8</v>
      </c>
      <c r="D12" s="614" t="s">
        <v>5</v>
      </c>
      <c r="E12" s="15">
        <v>2</v>
      </c>
      <c r="F12" s="17">
        <v>2</v>
      </c>
      <c r="G12" s="17">
        <v>2</v>
      </c>
      <c r="H12" s="17">
        <v>2</v>
      </c>
      <c r="I12" s="17">
        <v>2</v>
      </c>
      <c r="J12" s="17">
        <v>2</v>
      </c>
      <c r="K12" s="17">
        <v>2</v>
      </c>
      <c r="L12" s="17">
        <v>2</v>
      </c>
      <c r="M12" s="17">
        <v>2</v>
      </c>
      <c r="N12" s="17">
        <v>2</v>
      </c>
      <c r="O12" s="17">
        <v>2</v>
      </c>
      <c r="P12" s="17">
        <v>2</v>
      </c>
      <c r="Q12" s="17">
        <v>2</v>
      </c>
      <c r="R12" s="17">
        <v>2</v>
      </c>
      <c r="S12" s="17">
        <v>2</v>
      </c>
      <c r="T12" s="17">
        <v>2</v>
      </c>
      <c r="U12" s="17"/>
      <c r="V12" s="628" t="s">
        <v>19</v>
      </c>
      <c r="W12" s="18">
        <f>SUM(E12:U12)</f>
        <v>32</v>
      </c>
      <c r="X12" s="15">
        <v>4</v>
      </c>
      <c r="Y12" s="15">
        <v>2</v>
      </c>
      <c r="Z12" s="15">
        <v>4</v>
      </c>
      <c r="AA12" s="15">
        <v>2</v>
      </c>
      <c r="AB12" s="15">
        <v>4</v>
      </c>
      <c r="AC12" s="15">
        <v>2</v>
      </c>
      <c r="AD12" s="15">
        <v>2</v>
      </c>
      <c r="AE12" s="15">
        <v>2</v>
      </c>
      <c r="AF12" s="15">
        <v>2</v>
      </c>
      <c r="AG12" s="15">
        <v>2</v>
      </c>
      <c r="AH12" s="15">
        <v>2</v>
      </c>
      <c r="AI12" s="15">
        <v>4</v>
      </c>
      <c r="AJ12" s="15"/>
      <c r="AK12" s="15"/>
      <c r="AL12" s="15"/>
      <c r="AM12" s="15"/>
      <c r="AN12" s="17"/>
      <c r="AO12" s="17"/>
      <c r="AP12" s="17"/>
      <c r="AQ12" s="17"/>
      <c r="AR12" s="17"/>
      <c r="AS12" s="17"/>
      <c r="AT12" s="630"/>
      <c r="AU12" s="15"/>
      <c r="AV12" s="18"/>
      <c r="AW12" s="628" t="s">
        <v>19</v>
      </c>
      <c r="AX12" s="18">
        <f>SUM(X12:AW12)</f>
        <v>32</v>
      </c>
      <c r="AY12" s="18"/>
      <c r="AZ12" s="18"/>
      <c r="BA12" s="18"/>
      <c r="BB12" s="18"/>
      <c r="BC12" s="18"/>
      <c r="BD12" s="18"/>
      <c r="BE12" s="3">
        <v>64</v>
      </c>
      <c r="BF12" s="613"/>
    </row>
    <row r="13" spans="1:58">
      <c r="A13" s="612"/>
      <c r="B13" s="616"/>
      <c r="C13" s="615"/>
      <c r="D13" s="614" t="s">
        <v>6</v>
      </c>
      <c r="E13" s="43">
        <v>2</v>
      </c>
      <c r="F13" s="43">
        <v>2</v>
      </c>
      <c r="G13" s="43">
        <v>2</v>
      </c>
      <c r="H13" s="43">
        <v>2</v>
      </c>
      <c r="I13" s="43">
        <v>2</v>
      </c>
      <c r="J13" s="43">
        <v>2</v>
      </c>
      <c r="K13" s="43">
        <v>2</v>
      </c>
      <c r="L13" s="43">
        <v>2</v>
      </c>
      <c r="M13" s="43">
        <v>2</v>
      </c>
      <c r="N13" s="43">
        <v>2</v>
      </c>
      <c r="O13" s="43">
        <v>2</v>
      </c>
      <c r="P13" s="43">
        <v>2</v>
      </c>
      <c r="Q13" s="43">
        <v>2</v>
      </c>
      <c r="R13" s="43">
        <v>2</v>
      </c>
      <c r="S13" s="43">
        <v>2</v>
      </c>
      <c r="T13" s="43">
        <v>2</v>
      </c>
      <c r="U13" s="44"/>
      <c r="V13" s="18"/>
      <c r="W13" s="18"/>
      <c r="X13" s="43">
        <v>4</v>
      </c>
      <c r="Y13" s="43">
        <v>2</v>
      </c>
      <c r="Z13" s="43">
        <v>2</v>
      </c>
      <c r="AA13" s="43">
        <v>2</v>
      </c>
      <c r="AB13" s="43">
        <v>4</v>
      </c>
      <c r="AC13" s="43">
        <v>2</v>
      </c>
      <c r="AD13" s="43">
        <v>2</v>
      </c>
      <c r="AE13" s="43">
        <v>2</v>
      </c>
      <c r="AF13" s="43">
        <v>2</v>
      </c>
      <c r="AG13" s="43">
        <v>2</v>
      </c>
      <c r="AH13" s="43">
        <v>2</v>
      </c>
      <c r="AI13" s="43">
        <v>4</v>
      </c>
      <c r="AJ13" s="43"/>
      <c r="AK13" s="43"/>
      <c r="AL13" s="43"/>
      <c r="AM13" s="43"/>
      <c r="AN13" s="44"/>
      <c r="AO13" s="17"/>
      <c r="AP13" s="17"/>
      <c r="AQ13" s="17"/>
      <c r="AR13" s="17"/>
      <c r="AS13" s="17"/>
      <c r="AT13" s="630"/>
      <c r="AU13" s="15"/>
      <c r="AV13" s="18"/>
      <c r="AW13" s="18"/>
      <c r="AX13" s="18"/>
      <c r="AY13" s="18"/>
      <c r="AZ13" s="18"/>
      <c r="BA13" s="18"/>
      <c r="BB13" s="18"/>
      <c r="BC13" s="18"/>
      <c r="BD13" s="18"/>
      <c r="BE13" s="3"/>
      <c r="BF13" s="613">
        <v>64</v>
      </c>
    </row>
    <row r="14" spans="1:58" hidden="1">
      <c r="A14" s="612"/>
      <c r="B14" s="623" t="s">
        <v>237</v>
      </c>
      <c r="C14" s="622" t="s">
        <v>236</v>
      </c>
      <c r="D14" s="631" t="s">
        <v>5</v>
      </c>
      <c r="E14" s="20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629"/>
      <c r="W14" s="18">
        <f>SUM(E14:U14)</f>
        <v>0</v>
      </c>
      <c r="X14" s="20">
        <f>X16+X18</f>
        <v>0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630"/>
      <c r="AU14" s="15"/>
      <c r="AV14" s="18"/>
      <c r="AW14" s="18"/>
      <c r="AX14" s="18">
        <f>SUM(X14:AW14)</f>
        <v>0</v>
      </c>
      <c r="AY14" s="18"/>
      <c r="AZ14" s="18"/>
      <c r="BA14" s="18"/>
      <c r="BB14" s="18"/>
      <c r="BC14" s="18"/>
      <c r="BD14" s="18"/>
      <c r="BE14" s="3">
        <f>SUM(E14:BD14)</f>
        <v>0</v>
      </c>
      <c r="BF14" s="613"/>
    </row>
    <row r="15" spans="1:58" hidden="1">
      <c r="A15" s="612"/>
      <c r="B15" s="621"/>
      <c r="C15" s="620"/>
      <c r="D15" s="631" t="s">
        <v>6</v>
      </c>
      <c r="E15" s="20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629"/>
      <c r="W15" s="18">
        <f>SUM(E15:U15)</f>
        <v>0</v>
      </c>
      <c r="X15" s="20">
        <f>X17+X19</f>
        <v>0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630"/>
      <c r="AU15" s="15"/>
      <c r="AV15" s="18"/>
      <c r="AW15" s="18"/>
      <c r="AX15" s="18">
        <f>SUM(X15:AW15)</f>
        <v>0</v>
      </c>
      <c r="AY15" s="18"/>
      <c r="AZ15" s="18"/>
      <c r="BA15" s="18"/>
      <c r="BB15" s="18"/>
      <c r="BC15" s="18"/>
      <c r="BD15" s="18"/>
      <c r="BE15" s="3">
        <f>BE14/2</f>
        <v>0</v>
      </c>
      <c r="BF15" s="613"/>
    </row>
    <row r="16" spans="1:58" hidden="1">
      <c r="A16" s="612"/>
      <c r="B16" s="618"/>
      <c r="C16" s="617"/>
      <c r="D16" s="614"/>
      <c r="E16" s="15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8">
        <f>SUM(E16:U16)</f>
        <v>0</v>
      </c>
      <c r="X16" s="1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630"/>
      <c r="AU16" s="15"/>
      <c r="AV16" s="18"/>
      <c r="AW16" s="18"/>
      <c r="AX16" s="18">
        <f>SUM(X16:AW16)</f>
        <v>0</v>
      </c>
      <c r="AY16" s="18"/>
      <c r="AZ16" s="18"/>
      <c r="BA16" s="18"/>
      <c r="BB16" s="18"/>
      <c r="BC16" s="18"/>
      <c r="BD16" s="18"/>
      <c r="BE16" s="3">
        <f>SUM(E16:BD16)</f>
        <v>0</v>
      </c>
      <c r="BF16" s="613"/>
    </row>
    <row r="17" spans="1:58" hidden="1">
      <c r="A17" s="612"/>
      <c r="B17" s="616"/>
      <c r="C17" s="615"/>
      <c r="D17" s="614"/>
      <c r="E17" s="1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W17" s="18">
        <f>SUM(E17:U17)</f>
        <v>0</v>
      </c>
      <c r="X17" s="15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630"/>
      <c r="AU17" s="15"/>
      <c r="AV17" s="18"/>
      <c r="AW17" s="18"/>
      <c r="AX17" s="18">
        <f>SUM(X17:AW17)</f>
        <v>0</v>
      </c>
      <c r="AY17" s="18"/>
      <c r="AZ17" s="18"/>
      <c r="BA17" s="18"/>
      <c r="BB17" s="18"/>
      <c r="BC17" s="18"/>
      <c r="BD17" s="18"/>
      <c r="BE17" s="3">
        <f>BE16/2</f>
        <v>0</v>
      </c>
      <c r="BF17" s="613"/>
    </row>
    <row r="18" spans="1:58" hidden="1">
      <c r="A18" s="612"/>
      <c r="B18" s="618"/>
      <c r="C18" s="617"/>
      <c r="D18" s="614"/>
      <c r="E18" s="1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8">
        <f>SUM(E18:U18)</f>
        <v>0</v>
      </c>
      <c r="X18" s="15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630"/>
      <c r="AU18" s="15"/>
      <c r="AV18" s="18"/>
      <c r="AW18" s="18"/>
      <c r="AX18" s="18">
        <f>SUM(X18:AW18)</f>
        <v>0</v>
      </c>
      <c r="AY18" s="18"/>
      <c r="AZ18" s="18"/>
      <c r="BA18" s="18"/>
      <c r="BB18" s="18"/>
      <c r="BC18" s="18"/>
      <c r="BD18" s="18"/>
      <c r="BE18" s="3">
        <f>SUM(E18:BD18)</f>
        <v>0</v>
      </c>
      <c r="BF18" s="613"/>
    </row>
    <row r="19" spans="1:58" hidden="1">
      <c r="A19" s="612"/>
      <c r="B19" s="616"/>
      <c r="C19" s="615"/>
      <c r="D19" s="614"/>
      <c r="E19" s="1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>
        <f>SUM(E19:U19)</f>
        <v>0</v>
      </c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630"/>
      <c r="AU19" s="15"/>
      <c r="AV19" s="18"/>
      <c r="AW19" s="18"/>
      <c r="AX19" s="18">
        <f>SUM(X19:AW19)</f>
        <v>0</v>
      </c>
      <c r="AY19" s="18"/>
      <c r="AZ19" s="18"/>
      <c r="BA19" s="18"/>
      <c r="BB19" s="18"/>
      <c r="BC19" s="18"/>
      <c r="BD19" s="18"/>
      <c r="BE19" s="3">
        <f>BE18/2</f>
        <v>0</v>
      </c>
      <c r="BF19" s="613"/>
    </row>
    <row r="20" spans="1:58">
      <c r="A20" s="612"/>
      <c r="B20" s="618" t="s">
        <v>235</v>
      </c>
      <c r="C20" s="617" t="s">
        <v>234</v>
      </c>
      <c r="D20" s="614" t="s">
        <v>5</v>
      </c>
      <c r="E20" s="15">
        <v>2</v>
      </c>
      <c r="F20" s="17">
        <v>4</v>
      </c>
      <c r="G20" s="17">
        <v>2</v>
      </c>
      <c r="H20" s="17">
        <v>4</v>
      </c>
      <c r="I20" s="17">
        <v>2</v>
      </c>
      <c r="J20" s="17">
        <v>4</v>
      </c>
      <c r="K20" s="17">
        <v>2</v>
      </c>
      <c r="L20" s="17">
        <v>4</v>
      </c>
      <c r="M20" s="17">
        <v>2</v>
      </c>
      <c r="N20" s="17">
        <v>4</v>
      </c>
      <c r="O20" s="17">
        <v>2</v>
      </c>
      <c r="P20" s="17">
        <v>4</v>
      </c>
      <c r="Q20" s="17">
        <v>2</v>
      </c>
      <c r="R20" s="17">
        <v>4</v>
      </c>
      <c r="S20" s="17">
        <v>2</v>
      </c>
      <c r="T20" s="17">
        <v>4</v>
      </c>
      <c r="U20" s="17"/>
      <c r="V20" s="628" t="s">
        <v>226</v>
      </c>
      <c r="W20" s="18">
        <f>SUM(E20:U20)</f>
        <v>48</v>
      </c>
      <c r="X20" s="15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630"/>
      <c r="AU20" s="15"/>
      <c r="AV20" s="18"/>
      <c r="AW20" s="18"/>
      <c r="AX20" s="18"/>
      <c r="AY20" s="18"/>
      <c r="AZ20" s="18"/>
      <c r="BA20" s="18"/>
      <c r="BB20" s="18"/>
      <c r="BC20" s="18"/>
      <c r="BD20" s="18"/>
      <c r="BE20" s="3">
        <v>48</v>
      </c>
      <c r="BF20" s="613"/>
    </row>
    <row r="21" spans="1:58">
      <c r="A21" s="612"/>
      <c r="B21" s="616"/>
      <c r="C21" s="615"/>
      <c r="D21" s="614" t="s">
        <v>6</v>
      </c>
      <c r="E21" s="43">
        <v>1</v>
      </c>
      <c r="F21" s="44">
        <v>2</v>
      </c>
      <c r="G21" s="43">
        <v>1</v>
      </c>
      <c r="H21" s="43">
        <v>2</v>
      </c>
      <c r="I21" s="44">
        <v>1.3333333333333299</v>
      </c>
      <c r="J21" s="43">
        <v>2</v>
      </c>
      <c r="K21" s="43">
        <v>1.3333333333333299</v>
      </c>
      <c r="L21" s="44">
        <v>2</v>
      </c>
      <c r="M21" s="43">
        <v>1.3333333333333299</v>
      </c>
      <c r="N21" s="43">
        <v>2</v>
      </c>
      <c r="O21" s="44">
        <v>1.3333333333333299</v>
      </c>
      <c r="P21" s="43">
        <v>2</v>
      </c>
      <c r="Q21" s="43">
        <v>1.3333333333333299</v>
      </c>
      <c r="R21" s="44">
        <v>2</v>
      </c>
      <c r="S21" s="43">
        <v>1.3333333333333299</v>
      </c>
      <c r="T21" s="43">
        <v>2</v>
      </c>
      <c r="U21" s="17"/>
      <c r="V21" s="18"/>
      <c r="W21" s="18"/>
      <c r="X21" s="15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630"/>
      <c r="AU21" s="15"/>
      <c r="AV21" s="18"/>
      <c r="AW21" s="18"/>
      <c r="AX21" s="18"/>
      <c r="AY21" s="18"/>
      <c r="AZ21" s="18"/>
      <c r="BA21" s="18"/>
      <c r="BB21" s="18"/>
      <c r="BC21" s="18"/>
      <c r="BD21" s="18"/>
      <c r="BE21" s="3"/>
      <c r="BF21" s="613">
        <v>24</v>
      </c>
    </row>
    <row r="22" spans="1:58" ht="12.75" hidden="1" customHeight="1">
      <c r="A22" s="612"/>
      <c r="B22" s="618" t="s">
        <v>89</v>
      </c>
      <c r="C22" s="617"/>
      <c r="D22" s="614" t="s">
        <v>5</v>
      </c>
      <c r="E22" s="15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>
        <f>SUM(E22:U22)</f>
        <v>0</v>
      </c>
      <c r="X22" s="15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630"/>
      <c r="AU22" s="15"/>
      <c r="AV22" s="18"/>
      <c r="AW22" s="18"/>
      <c r="AX22" s="18"/>
      <c r="AY22" s="18"/>
      <c r="AZ22" s="18"/>
      <c r="BA22" s="18"/>
      <c r="BB22" s="18"/>
      <c r="BC22" s="18"/>
      <c r="BD22" s="18"/>
      <c r="BE22" s="3">
        <f>SUM(E22:BD22)</f>
        <v>0</v>
      </c>
      <c r="BF22" s="613"/>
    </row>
    <row r="23" spans="1:58" ht="12.75" hidden="1" customHeight="1">
      <c r="A23" s="612"/>
      <c r="B23" s="616"/>
      <c r="C23" s="615"/>
      <c r="D23" s="614" t="s">
        <v>6</v>
      </c>
      <c r="E23" s="1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8">
        <f>SUM(E23:U23)</f>
        <v>0</v>
      </c>
      <c r="X23" s="15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630"/>
      <c r="AU23" s="15"/>
      <c r="AV23" s="18"/>
      <c r="AW23" s="18"/>
      <c r="AX23" s="18"/>
      <c r="AY23" s="18"/>
      <c r="AZ23" s="18"/>
      <c r="BA23" s="18"/>
      <c r="BB23" s="18"/>
      <c r="BC23" s="18"/>
      <c r="BD23" s="18"/>
      <c r="BE23" s="3">
        <f>BE22/2</f>
        <v>0</v>
      </c>
      <c r="BF23" s="613"/>
    </row>
    <row r="24" spans="1:58" ht="24.75" hidden="1" customHeight="1">
      <c r="A24" s="612"/>
      <c r="B24" s="618" t="s">
        <v>87</v>
      </c>
      <c r="C24" s="617"/>
      <c r="D24" s="614" t="s">
        <v>5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8">
        <f>SUM(E24:U24)</f>
        <v>0</v>
      </c>
      <c r="X24" s="15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630"/>
      <c r="AU24" s="15"/>
      <c r="AV24" s="18"/>
      <c r="AW24" s="18"/>
      <c r="AX24" s="18"/>
      <c r="AY24" s="18"/>
      <c r="AZ24" s="18"/>
      <c r="BA24" s="18"/>
      <c r="BB24" s="18"/>
      <c r="BC24" s="18"/>
      <c r="BD24" s="18"/>
      <c r="BE24" s="3">
        <f>SUM(E24:BD24)</f>
        <v>0</v>
      </c>
      <c r="BF24" s="613"/>
    </row>
    <row r="25" spans="1:58" ht="24.75" hidden="1" customHeight="1">
      <c r="A25" s="612"/>
      <c r="B25" s="616"/>
      <c r="C25" s="615"/>
      <c r="D25" s="614" t="s">
        <v>6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>
        <f>SUM(E25:U25)</f>
        <v>0</v>
      </c>
      <c r="X25" s="15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630"/>
      <c r="AU25" s="15"/>
      <c r="AV25" s="18"/>
      <c r="AW25" s="18"/>
      <c r="AX25" s="18"/>
      <c r="AY25" s="18"/>
      <c r="AZ25" s="18"/>
      <c r="BA25" s="18"/>
      <c r="BB25" s="18"/>
      <c r="BC25" s="18"/>
      <c r="BD25" s="18"/>
      <c r="BE25" s="3">
        <f>BE24/2</f>
        <v>0</v>
      </c>
      <c r="BF25" s="613"/>
    </row>
    <row r="26" spans="1:58" ht="12.75" hidden="1" customHeight="1">
      <c r="A26" s="612"/>
      <c r="B26" s="618" t="s">
        <v>75</v>
      </c>
      <c r="C26" s="617"/>
      <c r="D26" s="614" t="s">
        <v>5</v>
      </c>
      <c r="E26" s="1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>
        <f>SUM(E26:U26)</f>
        <v>0</v>
      </c>
      <c r="X26" s="15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630"/>
      <c r="AU26" s="15"/>
      <c r="AV26" s="18"/>
      <c r="AW26" s="18"/>
      <c r="AX26" s="18"/>
      <c r="AY26" s="18"/>
      <c r="AZ26" s="18"/>
      <c r="BA26" s="18"/>
      <c r="BB26" s="18"/>
      <c r="BC26" s="18"/>
      <c r="BD26" s="18"/>
      <c r="BE26" s="3">
        <f>SUM(E26:BD26)</f>
        <v>0</v>
      </c>
      <c r="BF26" s="613"/>
    </row>
    <row r="27" spans="1:58" ht="12.75" hidden="1" customHeight="1">
      <c r="A27" s="612"/>
      <c r="B27" s="616"/>
      <c r="C27" s="615"/>
      <c r="D27" s="614" t="s">
        <v>6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8">
        <f>SUM(E27:U27)</f>
        <v>0</v>
      </c>
      <c r="X27" s="15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630"/>
      <c r="AU27" s="15"/>
      <c r="AV27" s="18"/>
      <c r="AW27" s="18"/>
      <c r="AX27" s="18"/>
      <c r="AY27" s="18"/>
      <c r="AZ27" s="18"/>
      <c r="BA27" s="18"/>
      <c r="BB27" s="18"/>
      <c r="BC27" s="18"/>
      <c r="BD27" s="18"/>
      <c r="BE27" s="3">
        <f>BE26/2</f>
        <v>0</v>
      </c>
      <c r="BF27" s="613"/>
    </row>
    <row r="28" spans="1:58" ht="12.75" hidden="1" customHeight="1">
      <c r="A28" s="612"/>
      <c r="B28" s="618" t="s">
        <v>184</v>
      </c>
      <c r="C28" s="617"/>
      <c r="D28" s="614" t="s">
        <v>5</v>
      </c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>
        <f>SUM(E28:U28)</f>
        <v>0</v>
      </c>
      <c r="X28" s="1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630"/>
      <c r="AU28" s="15"/>
      <c r="AV28" s="18"/>
      <c r="AW28" s="18"/>
      <c r="AX28" s="18"/>
      <c r="AY28" s="18"/>
      <c r="AZ28" s="18"/>
      <c r="BA28" s="18"/>
      <c r="BB28" s="18"/>
      <c r="BC28" s="18"/>
      <c r="BD28" s="18"/>
      <c r="BE28" s="3">
        <f>SUM(E28:BD28)</f>
        <v>0</v>
      </c>
      <c r="BF28" s="613"/>
    </row>
    <row r="29" spans="1:58" ht="12.75" hidden="1" customHeight="1">
      <c r="A29" s="612"/>
      <c r="B29" s="616"/>
      <c r="C29" s="615"/>
      <c r="D29" s="614" t="s">
        <v>6</v>
      </c>
      <c r="E29" s="1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>
        <f>SUM(E29:U29)</f>
        <v>0</v>
      </c>
      <c r="X29" s="15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630"/>
      <c r="AU29" s="15"/>
      <c r="AV29" s="18"/>
      <c r="AW29" s="18"/>
      <c r="AX29" s="18"/>
      <c r="AY29" s="18"/>
      <c r="AZ29" s="18"/>
      <c r="BA29" s="18"/>
      <c r="BB29" s="18"/>
      <c r="BC29" s="18"/>
      <c r="BD29" s="18"/>
      <c r="BE29" s="3">
        <f>BE28/2</f>
        <v>0</v>
      </c>
      <c r="BF29" s="613"/>
    </row>
    <row r="30" spans="1:58" ht="12.75" hidden="1" customHeight="1">
      <c r="A30" s="612"/>
      <c r="B30" s="618" t="s">
        <v>232</v>
      </c>
      <c r="C30" s="617"/>
      <c r="D30" s="614" t="s">
        <v>5</v>
      </c>
      <c r="E30" s="1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8">
        <f>SUM(E30:U30)</f>
        <v>0</v>
      </c>
      <c r="X30" s="15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630"/>
      <c r="AU30" s="15"/>
      <c r="AV30" s="18"/>
      <c r="AW30" s="18"/>
      <c r="AX30" s="18"/>
      <c r="AY30" s="18"/>
      <c r="AZ30" s="18"/>
      <c r="BA30" s="18"/>
      <c r="BB30" s="18"/>
      <c r="BC30" s="18"/>
      <c r="BD30" s="18"/>
      <c r="BE30" s="3">
        <f>SUM(E30:BD30)</f>
        <v>0</v>
      </c>
      <c r="BF30" s="613"/>
    </row>
    <row r="31" spans="1:58" ht="12.75" hidden="1" customHeight="1">
      <c r="A31" s="612"/>
      <c r="B31" s="616"/>
      <c r="C31" s="615"/>
      <c r="D31" s="614" t="s">
        <v>6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8">
        <f>SUM(E31:U31)</f>
        <v>0</v>
      </c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630"/>
      <c r="AU31" s="15"/>
      <c r="AV31" s="18"/>
      <c r="AW31" s="18"/>
      <c r="AX31" s="18"/>
      <c r="AY31" s="18"/>
      <c r="AZ31" s="18"/>
      <c r="BA31" s="18"/>
      <c r="BB31" s="18"/>
      <c r="BC31" s="18"/>
      <c r="BD31" s="18"/>
      <c r="BE31" s="3">
        <f>BE30/2</f>
        <v>0</v>
      </c>
      <c r="BF31" s="613"/>
    </row>
    <row r="32" spans="1:58">
      <c r="A32" s="612"/>
      <c r="B32" s="618" t="s">
        <v>89</v>
      </c>
      <c r="C32" s="617" t="s">
        <v>126</v>
      </c>
      <c r="D32" s="614" t="s">
        <v>5</v>
      </c>
      <c r="E32" s="15">
        <v>6</v>
      </c>
      <c r="F32" s="17">
        <v>6</v>
      </c>
      <c r="G32" s="17">
        <v>6</v>
      </c>
      <c r="H32" s="17">
        <v>6</v>
      </c>
      <c r="I32" s="17">
        <v>6</v>
      </c>
      <c r="J32" s="17">
        <v>6</v>
      </c>
      <c r="K32" s="17">
        <v>6</v>
      </c>
      <c r="L32" s="17">
        <v>6</v>
      </c>
      <c r="M32" s="17">
        <v>6</v>
      </c>
      <c r="N32" s="17">
        <v>6</v>
      </c>
      <c r="O32" s="17">
        <v>6</v>
      </c>
      <c r="P32" s="17">
        <v>2</v>
      </c>
      <c r="Q32" s="17"/>
      <c r="R32" s="17"/>
      <c r="S32" s="17"/>
      <c r="T32" s="17"/>
      <c r="U32" s="17"/>
      <c r="V32" s="628" t="s">
        <v>226</v>
      </c>
      <c r="W32" s="18">
        <f>SUM(E32:U32)</f>
        <v>68</v>
      </c>
      <c r="X32" s="15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630"/>
      <c r="AU32" s="15"/>
      <c r="AV32" s="18"/>
      <c r="AW32" s="18"/>
      <c r="AX32" s="18"/>
      <c r="AY32" s="18"/>
      <c r="AZ32" s="18"/>
      <c r="BA32" s="18"/>
      <c r="BB32" s="18"/>
      <c r="BC32" s="18"/>
      <c r="BD32" s="18"/>
      <c r="BE32" s="3">
        <v>68</v>
      </c>
      <c r="BF32" s="613"/>
    </row>
    <row r="33" spans="1:58">
      <c r="A33" s="612"/>
      <c r="B33" s="616"/>
      <c r="C33" s="615"/>
      <c r="D33" s="614" t="s">
        <v>6</v>
      </c>
      <c r="E33" s="43">
        <v>3</v>
      </c>
      <c r="F33" s="43">
        <v>3</v>
      </c>
      <c r="G33" s="43">
        <v>3</v>
      </c>
      <c r="H33" s="43">
        <v>3</v>
      </c>
      <c r="I33" s="43">
        <v>3</v>
      </c>
      <c r="J33" s="43">
        <v>3</v>
      </c>
      <c r="K33" s="43">
        <v>3</v>
      </c>
      <c r="L33" s="43">
        <v>3</v>
      </c>
      <c r="M33" s="43">
        <v>3</v>
      </c>
      <c r="N33" s="43">
        <v>3</v>
      </c>
      <c r="O33" s="43">
        <v>3</v>
      </c>
      <c r="P33" s="44">
        <v>1</v>
      </c>
      <c r="Q33" s="17"/>
      <c r="R33" s="17"/>
      <c r="S33" s="17"/>
      <c r="T33" s="17"/>
      <c r="U33" s="17"/>
      <c r="V33" s="18"/>
      <c r="W33" s="18"/>
      <c r="X33" s="15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630"/>
      <c r="AU33" s="15"/>
      <c r="AV33" s="18"/>
      <c r="AW33" s="18"/>
      <c r="AX33" s="18"/>
      <c r="AY33" s="18"/>
      <c r="AZ33" s="18"/>
      <c r="BA33" s="18"/>
      <c r="BB33" s="18"/>
      <c r="BC33" s="18"/>
      <c r="BD33" s="18"/>
      <c r="BE33" s="3"/>
      <c r="BF33" s="613">
        <v>34</v>
      </c>
    </row>
    <row r="34" spans="1:58">
      <c r="A34" s="612"/>
      <c r="B34" s="618" t="s">
        <v>231</v>
      </c>
      <c r="C34" s="617" t="s">
        <v>230</v>
      </c>
      <c r="D34" s="614" t="s">
        <v>5</v>
      </c>
      <c r="E34" s="15">
        <v>6</v>
      </c>
      <c r="F34" s="17">
        <v>6</v>
      </c>
      <c r="G34" s="17">
        <v>6</v>
      </c>
      <c r="H34" s="17">
        <v>6</v>
      </c>
      <c r="I34" s="17">
        <v>6</v>
      </c>
      <c r="J34" s="17">
        <v>6</v>
      </c>
      <c r="K34" s="17">
        <v>6</v>
      </c>
      <c r="L34" s="17">
        <v>6</v>
      </c>
      <c r="M34" s="17">
        <v>6</v>
      </c>
      <c r="N34" s="17">
        <v>6</v>
      </c>
      <c r="O34" s="17">
        <v>6</v>
      </c>
      <c r="P34" s="17">
        <v>6</v>
      </c>
      <c r="Q34" s="17">
        <v>6</v>
      </c>
      <c r="R34" s="17">
        <v>6</v>
      </c>
      <c r="S34" s="17">
        <v>6</v>
      </c>
      <c r="T34" s="17">
        <v>6</v>
      </c>
      <c r="U34" s="610" t="s">
        <v>229</v>
      </c>
      <c r="V34" s="18"/>
      <c r="W34" s="18">
        <f>SUM(E34:T34)</f>
        <v>96</v>
      </c>
      <c r="X34" s="15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630"/>
      <c r="AU34" s="15"/>
      <c r="AV34" s="18"/>
      <c r="AW34" s="18"/>
      <c r="AX34" s="18"/>
      <c r="AY34" s="18"/>
      <c r="AZ34" s="18"/>
      <c r="BA34" s="18"/>
      <c r="BB34" s="18"/>
      <c r="BC34" s="18"/>
      <c r="BD34" s="18"/>
      <c r="BE34" s="3">
        <v>96</v>
      </c>
      <c r="BF34" s="613"/>
    </row>
    <row r="35" spans="1:58">
      <c r="A35" s="612"/>
      <c r="B35" s="616"/>
      <c r="C35" s="615"/>
      <c r="D35" s="614" t="s">
        <v>6</v>
      </c>
      <c r="E35" s="43">
        <v>3</v>
      </c>
      <c r="F35" s="43">
        <v>3</v>
      </c>
      <c r="G35" s="43">
        <v>3</v>
      </c>
      <c r="H35" s="43">
        <v>3</v>
      </c>
      <c r="I35" s="43">
        <v>3</v>
      </c>
      <c r="J35" s="43">
        <v>3</v>
      </c>
      <c r="K35" s="43">
        <v>3</v>
      </c>
      <c r="L35" s="43">
        <v>3</v>
      </c>
      <c r="M35" s="43">
        <v>3</v>
      </c>
      <c r="N35" s="43">
        <v>3</v>
      </c>
      <c r="O35" s="43">
        <v>3</v>
      </c>
      <c r="P35" s="43">
        <v>3</v>
      </c>
      <c r="Q35" s="43">
        <v>3</v>
      </c>
      <c r="R35" s="43">
        <v>3</v>
      </c>
      <c r="S35" s="43">
        <v>3</v>
      </c>
      <c r="T35" s="43">
        <v>3</v>
      </c>
      <c r="U35" s="17"/>
      <c r="V35" s="18"/>
      <c r="W35" s="18"/>
      <c r="X35" s="15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630"/>
      <c r="AU35" s="15"/>
      <c r="AV35" s="18"/>
      <c r="AW35" s="18"/>
      <c r="AX35" s="18"/>
      <c r="AY35" s="18"/>
      <c r="AZ35" s="18"/>
      <c r="BA35" s="18"/>
      <c r="BB35" s="18"/>
      <c r="BC35" s="18"/>
      <c r="BD35" s="18"/>
      <c r="BE35" s="3"/>
      <c r="BF35" s="613">
        <v>48</v>
      </c>
    </row>
    <row r="36" spans="1:58" ht="20.25" customHeight="1">
      <c r="A36" s="612"/>
      <c r="B36" s="618" t="s">
        <v>101</v>
      </c>
      <c r="C36" s="617" t="s">
        <v>228</v>
      </c>
      <c r="D36" s="614" t="s">
        <v>5</v>
      </c>
      <c r="E36" s="15">
        <v>12</v>
      </c>
      <c r="F36" s="15">
        <v>10</v>
      </c>
      <c r="G36" s="15">
        <v>12</v>
      </c>
      <c r="H36" s="15">
        <v>10</v>
      </c>
      <c r="I36" s="15">
        <v>12</v>
      </c>
      <c r="J36" s="15">
        <v>10</v>
      </c>
      <c r="K36" s="15">
        <v>12</v>
      </c>
      <c r="L36" s="15">
        <v>10</v>
      </c>
      <c r="M36" s="15">
        <v>12</v>
      </c>
      <c r="N36" s="15">
        <v>10</v>
      </c>
      <c r="O36" s="15">
        <v>12</v>
      </c>
      <c r="P36" s="15">
        <v>10</v>
      </c>
      <c r="Q36" s="15">
        <v>12</v>
      </c>
      <c r="R36" s="15">
        <v>10</v>
      </c>
      <c r="S36" s="15">
        <v>12</v>
      </c>
      <c r="T36" s="15">
        <v>10</v>
      </c>
      <c r="U36" s="17"/>
      <c r="V36" s="628" t="s">
        <v>226</v>
      </c>
      <c r="W36" s="18">
        <f>SUM(E36:T36)</f>
        <v>176</v>
      </c>
      <c r="X36" s="17">
        <v>8</v>
      </c>
      <c r="Y36" s="17">
        <v>8</v>
      </c>
      <c r="Z36" s="17">
        <v>6</v>
      </c>
      <c r="AA36" s="17">
        <v>8</v>
      </c>
      <c r="AB36" s="17">
        <v>8</v>
      </c>
      <c r="AC36" s="17">
        <v>6</v>
      </c>
      <c r="AD36" s="17">
        <v>8</v>
      </c>
      <c r="AE36" s="17">
        <v>8</v>
      </c>
      <c r="AF36" s="17">
        <v>8</v>
      </c>
      <c r="AG36" s="17">
        <v>8</v>
      </c>
      <c r="AH36" s="17">
        <v>8</v>
      </c>
      <c r="AI36" s="17">
        <v>8</v>
      </c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8"/>
      <c r="AW36" s="628" t="s">
        <v>226</v>
      </c>
      <c r="AX36" s="18">
        <f>SUM(X36:AW36)</f>
        <v>92</v>
      </c>
      <c r="AY36" s="18"/>
      <c r="AZ36" s="18"/>
      <c r="BA36" s="18"/>
      <c r="BB36" s="18"/>
      <c r="BC36" s="18"/>
      <c r="BD36" s="18"/>
      <c r="BE36" s="3">
        <f>SUM(W36+AX36)</f>
        <v>268</v>
      </c>
      <c r="BF36" s="613"/>
    </row>
    <row r="37" spans="1:58" ht="18.75" customHeight="1">
      <c r="A37" s="612"/>
      <c r="B37" s="616"/>
      <c r="C37" s="615"/>
      <c r="D37" s="614" t="s">
        <v>6</v>
      </c>
      <c r="E37" s="43">
        <v>6</v>
      </c>
      <c r="F37" s="43">
        <v>5</v>
      </c>
      <c r="G37" s="43">
        <v>6</v>
      </c>
      <c r="H37" s="43">
        <v>5</v>
      </c>
      <c r="I37" s="43">
        <v>6</v>
      </c>
      <c r="J37" s="43">
        <v>5</v>
      </c>
      <c r="K37" s="43">
        <v>6</v>
      </c>
      <c r="L37" s="43">
        <v>5</v>
      </c>
      <c r="M37" s="43">
        <v>6</v>
      </c>
      <c r="N37" s="43">
        <v>5</v>
      </c>
      <c r="O37" s="43">
        <v>6</v>
      </c>
      <c r="P37" s="43">
        <v>5</v>
      </c>
      <c r="Q37" s="43">
        <v>6</v>
      </c>
      <c r="R37" s="43">
        <v>5</v>
      </c>
      <c r="S37" s="43">
        <v>6</v>
      </c>
      <c r="T37" s="43">
        <v>5</v>
      </c>
      <c r="U37" s="15"/>
      <c r="V37" s="629"/>
      <c r="W37" s="18"/>
      <c r="X37" s="44">
        <v>4</v>
      </c>
      <c r="Y37" s="44">
        <v>4</v>
      </c>
      <c r="Z37" s="44">
        <v>3</v>
      </c>
      <c r="AA37" s="44">
        <v>4</v>
      </c>
      <c r="AB37" s="44">
        <v>4</v>
      </c>
      <c r="AC37" s="44">
        <v>3</v>
      </c>
      <c r="AD37" s="44">
        <v>4</v>
      </c>
      <c r="AE37" s="44">
        <v>4</v>
      </c>
      <c r="AF37" s="44">
        <v>4</v>
      </c>
      <c r="AG37" s="44">
        <v>4</v>
      </c>
      <c r="AH37" s="44">
        <v>4</v>
      </c>
      <c r="AI37" s="44">
        <v>4</v>
      </c>
      <c r="AJ37" s="44"/>
      <c r="AK37" s="44"/>
      <c r="AL37" s="44"/>
      <c r="AM37" s="44"/>
      <c r="AN37" s="44"/>
      <c r="AO37" s="17"/>
      <c r="AP37" s="17"/>
      <c r="AQ37" s="17"/>
      <c r="AR37" s="17"/>
      <c r="AS37" s="17"/>
      <c r="AT37" s="17"/>
      <c r="AU37" s="17"/>
      <c r="AV37" s="18"/>
      <c r="AW37" s="18"/>
      <c r="AX37" s="18"/>
      <c r="AY37" s="18"/>
      <c r="AZ37" s="18"/>
      <c r="BA37" s="18"/>
      <c r="BB37" s="18"/>
      <c r="BC37" s="18"/>
      <c r="BD37" s="18"/>
      <c r="BE37" s="3"/>
      <c r="BF37" s="613">
        <v>248</v>
      </c>
    </row>
    <row r="38" spans="1:58" ht="18.75" customHeight="1">
      <c r="A38" s="612"/>
      <c r="B38" s="618" t="s">
        <v>255</v>
      </c>
      <c r="C38" s="649"/>
      <c r="D38" s="614" t="s">
        <v>5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15"/>
      <c r="V38" s="629"/>
      <c r="W38" s="18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643">
        <v>18</v>
      </c>
      <c r="AO38" s="643">
        <v>36</v>
      </c>
      <c r="AP38" s="643">
        <v>36</v>
      </c>
      <c r="AQ38" s="643">
        <v>36</v>
      </c>
      <c r="AR38" s="643">
        <v>18</v>
      </c>
      <c r="AS38" s="17"/>
      <c r="AT38" s="17"/>
      <c r="AU38" s="17"/>
      <c r="AV38" s="18"/>
      <c r="AW38" s="18"/>
      <c r="AX38" s="18">
        <f>SUM(AN38:AT38)</f>
        <v>144</v>
      </c>
      <c r="AY38" s="18"/>
      <c r="AZ38" s="18"/>
      <c r="BA38" s="18"/>
      <c r="BB38" s="18"/>
      <c r="BC38" s="18"/>
      <c r="BD38" s="18"/>
      <c r="BE38" s="3"/>
      <c r="BF38" s="613"/>
    </row>
    <row r="39" spans="1:58" ht="18.75" customHeight="1">
      <c r="A39" s="612"/>
      <c r="B39" s="616"/>
      <c r="C39" s="649"/>
      <c r="D39" s="614" t="s">
        <v>6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15"/>
      <c r="V39" s="629"/>
      <c r="W39" s="18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17"/>
      <c r="AP39" s="17"/>
      <c r="AQ39" s="17"/>
      <c r="AR39" s="17"/>
      <c r="AS39" s="17"/>
      <c r="AT39" s="17"/>
      <c r="AU39" s="17"/>
      <c r="AV39" s="18"/>
      <c r="AW39" s="18"/>
      <c r="AX39" s="18"/>
      <c r="AY39" s="18"/>
      <c r="AZ39" s="18"/>
      <c r="BA39" s="18"/>
      <c r="BB39" s="18"/>
      <c r="BC39" s="18"/>
      <c r="BD39" s="18"/>
      <c r="BE39" s="3"/>
      <c r="BF39" s="613"/>
    </row>
    <row r="40" spans="1:58" ht="15" customHeight="1">
      <c r="A40" s="612"/>
      <c r="B40" s="618" t="s">
        <v>106</v>
      </c>
      <c r="C40" s="617"/>
      <c r="D40" s="614" t="s">
        <v>5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8"/>
      <c r="W40" s="18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648"/>
      <c r="AJ40" s="648"/>
      <c r="AK40" s="648"/>
      <c r="AL40" s="648"/>
      <c r="AM40" s="648"/>
      <c r="AN40" s="648"/>
      <c r="AO40" s="648"/>
      <c r="AP40" s="648"/>
      <c r="AQ40" s="648"/>
      <c r="AR40" s="643">
        <v>18</v>
      </c>
      <c r="AS40" s="643">
        <v>36</v>
      </c>
      <c r="AT40" s="643">
        <v>36</v>
      </c>
      <c r="AU40" s="643">
        <v>36</v>
      </c>
      <c r="AV40" s="643">
        <v>18</v>
      </c>
      <c r="AW40" s="18"/>
      <c r="AX40" s="18">
        <f>SUM(X40:AW40)</f>
        <v>144</v>
      </c>
      <c r="AY40" s="18"/>
      <c r="AZ40" s="18"/>
      <c r="BA40" s="18"/>
      <c r="BB40" s="18"/>
      <c r="BC40" s="18"/>
      <c r="BD40" s="18"/>
      <c r="BE40" s="3">
        <v>144</v>
      </c>
      <c r="BF40" s="613"/>
    </row>
    <row r="41" spans="1:58" ht="16.5" customHeight="1">
      <c r="A41" s="612"/>
      <c r="B41" s="616"/>
      <c r="C41" s="626"/>
      <c r="D41" s="614" t="s">
        <v>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8"/>
      <c r="W41" s="18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8"/>
      <c r="AW41" s="18"/>
      <c r="AX41" s="18"/>
      <c r="AY41" s="18"/>
      <c r="AZ41" s="18"/>
      <c r="BA41" s="18"/>
      <c r="BB41" s="18"/>
      <c r="BC41" s="18"/>
      <c r="BD41" s="18"/>
      <c r="BE41" s="3"/>
      <c r="BF41" s="613"/>
    </row>
    <row r="42" spans="1:58">
      <c r="A42" s="612"/>
      <c r="B42" s="646" t="s">
        <v>77</v>
      </c>
      <c r="C42" s="645" t="s">
        <v>227</v>
      </c>
      <c r="D42" s="614" t="s">
        <v>5</v>
      </c>
      <c r="E42" s="17">
        <v>6</v>
      </c>
      <c r="F42" s="17">
        <v>6</v>
      </c>
      <c r="G42" s="17">
        <v>6</v>
      </c>
      <c r="H42" s="17">
        <v>6</v>
      </c>
      <c r="I42" s="17">
        <v>6</v>
      </c>
      <c r="J42" s="17">
        <v>6</v>
      </c>
      <c r="K42" s="17">
        <v>6</v>
      </c>
      <c r="L42" s="17">
        <v>6</v>
      </c>
      <c r="M42" s="17">
        <v>6</v>
      </c>
      <c r="N42" s="17">
        <v>6</v>
      </c>
      <c r="O42" s="17">
        <v>6</v>
      </c>
      <c r="P42" s="17">
        <v>10</v>
      </c>
      <c r="Q42" s="17">
        <v>12</v>
      </c>
      <c r="R42" s="17">
        <v>12</v>
      </c>
      <c r="S42" s="17">
        <v>12</v>
      </c>
      <c r="T42" s="17">
        <v>12</v>
      </c>
      <c r="U42" s="17"/>
      <c r="V42" s="628" t="s">
        <v>226</v>
      </c>
      <c r="W42" s="18">
        <f>SUM(E42:T42)</f>
        <v>124</v>
      </c>
      <c r="X42" s="17">
        <v>8</v>
      </c>
      <c r="Y42" s="17">
        <v>8</v>
      </c>
      <c r="Z42" s="17">
        <v>10</v>
      </c>
      <c r="AA42" s="17">
        <v>8</v>
      </c>
      <c r="AB42" s="17">
        <v>8</v>
      </c>
      <c r="AC42" s="17">
        <v>8</v>
      </c>
      <c r="AD42" s="17">
        <v>8</v>
      </c>
      <c r="AE42" s="17">
        <v>8</v>
      </c>
      <c r="AF42" s="17">
        <v>8</v>
      </c>
      <c r="AG42" s="17">
        <v>8</v>
      </c>
      <c r="AH42" s="17">
        <v>6</v>
      </c>
      <c r="AI42" s="17">
        <v>8</v>
      </c>
      <c r="AJ42" s="647" t="s">
        <v>84</v>
      </c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8"/>
      <c r="AW42" s="18"/>
      <c r="AX42" s="18">
        <f>SUM(X42:AW42)</f>
        <v>96</v>
      </c>
      <c r="AY42" s="18"/>
      <c r="AZ42" s="18"/>
      <c r="BA42" s="18"/>
      <c r="BB42" s="18"/>
      <c r="BC42" s="18"/>
      <c r="BD42" s="18"/>
      <c r="BE42" s="3">
        <f>SUM(W42+AX42)</f>
        <v>220</v>
      </c>
      <c r="BF42" s="613"/>
    </row>
    <row r="43" spans="1:58">
      <c r="A43" s="612"/>
      <c r="B43" s="646"/>
      <c r="C43" s="645"/>
      <c r="D43" s="614" t="s">
        <v>6</v>
      </c>
      <c r="E43" s="44">
        <v>3</v>
      </c>
      <c r="F43" s="44">
        <v>3</v>
      </c>
      <c r="G43" s="44">
        <v>3</v>
      </c>
      <c r="H43" s="44">
        <v>3</v>
      </c>
      <c r="I43" s="44">
        <v>3</v>
      </c>
      <c r="J43" s="44">
        <v>3</v>
      </c>
      <c r="K43" s="44">
        <v>3</v>
      </c>
      <c r="L43" s="44">
        <v>3</v>
      </c>
      <c r="M43" s="44">
        <v>3</v>
      </c>
      <c r="N43" s="44">
        <v>3</v>
      </c>
      <c r="O43" s="44">
        <v>3</v>
      </c>
      <c r="P43" s="44">
        <v>5</v>
      </c>
      <c r="Q43" s="44">
        <v>6</v>
      </c>
      <c r="R43" s="44">
        <v>6</v>
      </c>
      <c r="S43" s="44">
        <v>6</v>
      </c>
      <c r="T43" s="44">
        <v>6</v>
      </c>
      <c r="U43" s="17"/>
      <c r="V43" s="18"/>
      <c r="W43" s="18"/>
      <c r="X43" s="44">
        <v>4</v>
      </c>
      <c r="Y43" s="44">
        <v>4</v>
      </c>
      <c r="Z43" s="44">
        <v>5</v>
      </c>
      <c r="AA43" s="44">
        <v>4</v>
      </c>
      <c r="AB43" s="44">
        <v>4</v>
      </c>
      <c r="AC43" s="44">
        <v>4</v>
      </c>
      <c r="AD43" s="44">
        <v>4</v>
      </c>
      <c r="AE43" s="44">
        <v>4</v>
      </c>
      <c r="AF43" s="44">
        <v>4</v>
      </c>
      <c r="AG43" s="44">
        <v>4</v>
      </c>
      <c r="AH43" s="44">
        <v>3</v>
      </c>
      <c r="AI43" s="44">
        <v>4</v>
      </c>
      <c r="AJ43" s="44"/>
      <c r="AK43" s="44"/>
      <c r="AL43" s="44"/>
      <c r="AM43" s="44"/>
      <c r="AN43" s="17"/>
      <c r="AO43" s="17"/>
      <c r="AP43" s="17"/>
      <c r="AQ43" s="17"/>
      <c r="AR43" s="17"/>
      <c r="AS43" s="17"/>
      <c r="AT43" s="17"/>
      <c r="AU43" s="17"/>
      <c r="AV43" s="18"/>
      <c r="AW43" s="18"/>
      <c r="AX43" s="18"/>
      <c r="AY43" s="18"/>
      <c r="AZ43" s="18"/>
      <c r="BA43" s="18"/>
      <c r="BB43" s="18"/>
      <c r="BC43" s="18"/>
      <c r="BD43" s="18"/>
      <c r="BE43" s="3"/>
      <c r="BF43" s="613">
        <v>110</v>
      </c>
    </row>
    <row r="44" spans="1:58">
      <c r="A44" s="612"/>
      <c r="B44" s="618" t="s">
        <v>200</v>
      </c>
      <c r="C44" s="617"/>
      <c r="D44" s="614" t="s">
        <v>5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17"/>
      <c r="V44" s="18"/>
      <c r="W44" s="18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643">
        <v>30</v>
      </c>
      <c r="AK44" s="643">
        <v>36</v>
      </c>
      <c r="AL44" s="644">
        <v>6</v>
      </c>
      <c r="AM44" s="17"/>
      <c r="AN44" s="17"/>
      <c r="AO44" s="17"/>
      <c r="AP44" s="17"/>
      <c r="AQ44" s="17"/>
      <c r="AR44" s="17"/>
      <c r="AS44" s="17"/>
      <c r="AT44" s="17"/>
      <c r="AU44" s="17"/>
      <c r="AV44" s="18"/>
      <c r="AW44" s="18" t="s">
        <v>65</v>
      </c>
      <c r="AX44" s="18">
        <f>SUM(X44:AM44)</f>
        <v>72</v>
      </c>
      <c r="AY44" s="18"/>
      <c r="AZ44" s="18"/>
      <c r="BA44" s="18"/>
      <c r="BB44" s="18"/>
      <c r="BC44" s="18"/>
      <c r="BD44" s="18"/>
      <c r="BE44" s="3"/>
      <c r="BF44" s="613"/>
    </row>
    <row r="45" spans="1:58">
      <c r="A45" s="612"/>
      <c r="B45" s="627"/>
      <c r="C45" s="615"/>
      <c r="D45" s="614" t="s">
        <v>6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  <c r="W45" s="18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17"/>
      <c r="AK45" s="17"/>
      <c r="AL45" s="17"/>
      <c r="AM45" s="17"/>
      <c r="AN45" s="44"/>
      <c r="AO45" s="17"/>
      <c r="AP45" s="17"/>
      <c r="AQ45" s="17"/>
      <c r="AR45" s="17"/>
      <c r="AS45" s="17"/>
      <c r="AT45" s="17"/>
      <c r="AU45" s="17"/>
      <c r="AV45" s="18"/>
      <c r="AW45" s="18"/>
      <c r="AX45" s="18"/>
      <c r="AY45" s="18"/>
      <c r="AZ45" s="18"/>
      <c r="BA45" s="18"/>
      <c r="BB45" s="18"/>
      <c r="BC45" s="18"/>
      <c r="BD45" s="18"/>
      <c r="BE45" s="3"/>
      <c r="BF45" s="613"/>
    </row>
    <row r="46" spans="1:58">
      <c r="A46" s="612"/>
      <c r="B46" s="618" t="s">
        <v>199</v>
      </c>
      <c r="C46" s="617"/>
      <c r="D46" s="614" t="s">
        <v>5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643">
        <v>30</v>
      </c>
      <c r="AM46" s="643">
        <v>36</v>
      </c>
      <c r="AN46" s="643">
        <v>6</v>
      </c>
      <c r="AO46" s="17"/>
      <c r="AP46" s="17"/>
      <c r="AQ46" s="17"/>
      <c r="AR46" s="17"/>
      <c r="AS46" s="17"/>
      <c r="AT46" s="17"/>
      <c r="AU46" s="17"/>
      <c r="AV46" s="18"/>
      <c r="AW46" s="18"/>
      <c r="AX46" s="18">
        <f>SUM(X46:AW46)</f>
        <v>72</v>
      </c>
      <c r="AY46" s="18"/>
      <c r="AZ46" s="18"/>
      <c r="BA46" s="18"/>
      <c r="BB46" s="18"/>
      <c r="BC46" s="18"/>
      <c r="BD46" s="18"/>
      <c r="BE46" s="3">
        <v>72</v>
      </c>
      <c r="BF46" s="613"/>
    </row>
    <row r="47" spans="1:58">
      <c r="A47" s="612"/>
      <c r="B47" s="627"/>
      <c r="C47" s="626"/>
      <c r="D47" s="614" t="s">
        <v>6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8"/>
      <c r="W47" s="18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8"/>
      <c r="AW47" s="18"/>
      <c r="AX47" s="18"/>
      <c r="AY47" s="18"/>
      <c r="AZ47" s="18"/>
      <c r="BA47" s="18"/>
      <c r="BB47" s="18"/>
      <c r="BC47" s="18"/>
      <c r="BD47" s="18"/>
      <c r="BE47" s="3"/>
      <c r="BF47" s="613"/>
    </row>
    <row r="48" spans="1:58">
      <c r="A48" s="612"/>
      <c r="B48" s="618" t="s">
        <v>180</v>
      </c>
      <c r="C48" s="617" t="s">
        <v>254</v>
      </c>
      <c r="D48" s="614" t="s">
        <v>5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17"/>
      <c r="V48" s="18"/>
      <c r="W48" s="18"/>
      <c r="X48" s="17">
        <v>10</v>
      </c>
      <c r="Y48" s="17">
        <v>10</v>
      </c>
      <c r="Z48" s="17">
        <v>10</v>
      </c>
      <c r="AA48" s="17">
        <v>10</v>
      </c>
      <c r="AB48" s="17">
        <v>10</v>
      </c>
      <c r="AC48" s="17">
        <v>12</v>
      </c>
      <c r="AD48" s="17">
        <v>12</v>
      </c>
      <c r="AE48" s="17">
        <v>12</v>
      </c>
      <c r="AF48" s="17">
        <v>12</v>
      </c>
      <c r="AG48" s="17">
        <v>12</v>
      </c>
      <c r="AH48" s="17">
        <v>10</v>
      </c>
      <c r="AI48" s="17">
        <v>12</v>
      </c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8"/>
      <c r="AW48" s="18"/>
      <c r="AX48" s="18">
        <f>SUM(X48:AW48)</f>
        <v>132</v>
      </c>
      <c r="AY48" s="18"/>
      <c r="AZ48" s="18"/>
      <c r="BA48" s="18"/>
      <c r="BB48" s="18"/>
      <c r="BC48" s="18"/>
      <c r="BD48" s="18"/>
      <c r="BE48" s="3">
        <v>72</v>
      </c>
      <c r="BF48" s="613"/>
    </row>
    <row r="49" spans="1:58">
      <c r="A49" s="612"/>
      <c r="B49" s="616"/>
      <c r="C49" s="615"/>
      <c r="D49" s="614" t="s">
        <v>6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8"/>
      <c r="W49" s="18"/>
      <c r="X49" s="44">
        <v>5</v>
      </c>
      <c r="Y49" s="44">
        <v>5</v>
      </c>
      <c r="Z49" s="44">
        <v>5</v>
      </c>
      <c r="AA49" s="44">
        <v>5</v>
      </c>
      <c r="AB49" s="44">
        <v>5</v>
      </c>
      <c r="AC49" s="44">
        <v>6</v>
      </c>
      <c r="AD49" s="44">
        <v>6</v>
      </c>
      <c r="AE49" s="44">
        <v>6</v>
      </c>
      <c r="AF49" s="44">
        <v>6</v>
      </c>
      <c r="AG49" s="44">
        <v>6</v>
      </c>
      <c r="AH49" s="44">
        <v>5</v>
      </c>
      <c r="AI49" s="44">
        <v>6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8"/>
      <c r="AW49" s="18"/>
      <c r="AX49" s="18"/>
      <c r="AY49" s="18"/>
      <c r="AZ49" s="18"/>
      <c r="BA49" s="18"/>
      <c r="BB49" s="18"/>
      <c r="BC49" s="18"/>
      <c r="BD49" s="18"/>
      <c r="BE49" s="3"/>
      <c r="BF49" s="613"/>
    </row>
    <row r="50" spans="1:58" ht="20.25" hidden="1" customHeight="1">
      <c r="A50" s="612"/>
      <c r="B50" s="623" t="s">
        <v>223</v>
      </c>
      <c r="C50" s="622" t="s">
        <v>222</v>
      </c>
      <c r="D50" s="625" t="s">
        <v>5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18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18"/>
      <c r="AW50" s="18"/>
      <c r="AX50" s="18"/>
      <c r="AY50" s="18"/>
      <c r="AZ50" s="18"/>
      <c r="BA50" s="18"/>
      <c r="BB50" s="18"/>
      <c r="BC50" s="18"/>
      <c r="BD50" s="18"/>
      <c r="BE50" s="3">
        <f>SUM(E50:BD50)</f>
        <v>0</v>
      </c>
      <c r="BF50" s="613"/>
    </row>
    <row r="51" spans="1:58" ht="20.25" hidden="1" customHeight="1">
      <c r="A51" s="612"/>
      <c r="B51" s="621"/>
      <c r="C51" s="620"/>
      <c r="D51" s="625" t="s">
        <v>6</v>
      </c>
      <c r="E51" s="20"/>
      <c r="F51" s="20"/>
      <c r="G51" s="20"/>
      <c r="H51" s="20"/>
      <c r="I51" s="20">
        <f>I53+I55</f>
        <v>0</v>
      </c>
      <c r="J51" s="20">
        <f>J53+J55</f>
        <v>0</v>
      </c>
      <c r="K51" s="20">
        <f>K53+K55</f>
        <v>0</v>
      </c>
      <c r="L51" s="20">
        <f>L53+L55</f>
        <v>0</v>
      </c>
      <c r="M51" s="20">
        <f>M53+M55</f>
        <v>0</v>
      </c>
      <c r="N51" s="20">
        <f>N53+N55</f>
        <v>0</v>
      </c>
      <c r="O51" s="20">
        <f>O53+O55</f>
        <v>0</v>
      </c>
      <c r="P51" s="20">
        <f>P53+P55</f>
        <v>0</v>
      </c>
      <c r="Q51" s="20">
        <f>Q53+Q55</f>
        <v>0</v>
      </c>
      <c r="R51" s="20">
        <f>R53+R55</f>
        <v>0</v>
      </c>
      <c r="S51" s="20">
        <f>S53+S55</f>
        <v>0</v>
      </c>
      <c r="T51" s="20">
        <f>T53+T55</f>
        <v>0</v>
      </c>
      <c r="U51" s="20"/>
      <c r="V51" s="18"/>
      <c r="W51" s="18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18"/>
      <c r="AW51" s="18"/>
      <c r="AX51" s="18"/>
      <c r="AY51" s="18"/>
      <c r="AZ51" s="18"/>
      <c r="BA51" s="18"/>
      <c r="BB51" s="18"/>
      <c r="BC51" s="18"/>
      <c r="BD51" s="18"/>
      <c r="BE51" s="3">
        <f>BE50/2</f>
        <v>0</v>
      </c>
      <c r="BF51" s="613"/>
    </row>
    <row r="52" spans="1:58" hidden="1">
      <c r="A52" s="612"/>
      <c r="B52" s="618" t="s">
        <v>221</v>
      </c>
      <c r="C52" s="617" t="s">
        <v>220</v>
      </c>
      <c r="D52" s="614" t="s">
        <v>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8"/>
      <c r="W52" s="18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8"/>
      <c r="AW52" s="18"/>
      <c r="AX52" s="18"/>
      <c r="AY52" s="18"/>
      <c r="AZ52" s="18"/>
      <c r="BA52" s="18"/>
      <c r="BB52" s="18"/>
      <c r="BC52" s="18"/>
      <c r="BD52" s="18"/>
      <c r="BE52" s="3">
        <f>SUM(E52:BD52)</f>
        <v>0</v>
      </c>
      <c r="BF52" s="613"/>
    </row>
    <row r="53" spans="1:58" hidden="1">
      <c r="A53" s="612"/>
      <c r="B53" s="616"/>
      <c r="C53" s="615"/>
      <c r="D53" s="614" t="s">
        <v>6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8"/>
      <c r="W53" s="18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8"/>
      <c r="AW53" s="18"/>
      <c r="AX53" s="18"/>
      <c r="AY53" s="18"/>
      <c r="AZ53" s="18"/>
      <c r="BA53" s="18"/>
      <c r="BB53" s="18"/>
      <c r="BC53" s="18"/>
      <c r="BD53" s="18"/>
      <c r="BE53" s="3">
        <f>BE52/2</f>
        <v>0</v>
      </c>
      <c r="BF53" s="613"/>
    </row>
    <row r="54" spans="1:58" ht="20.25" hidden="1" customHeight="1">
      <c r="A54" s="612"/>
      <c r="B54" s="618"/>
      <c r="C54" s="617"/>
      <c r="D54" s="6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8"/>
      <c r="W54" s="18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8"/>
      <c r="AW54" s="18"/>
      <c r="AX54" s="18"/>
      <c r="AY54" s="18"/>
      <c r="AZ54" s="18"/>
      <c r="BA54" s="18"/>
      <c r="BB54" s="18"/>
      <c r="BC54" s="18"/>
      <c r="BD54" s="18"/>
      <c r="BE54" s="3">
        <f>SUM(E54:BD54)</f>
        <v>0</v>
      </c>
      <c r="BF54" s="613"/>
    </row>
    <row r="55" spans="1:58" ht="20.25" hidden="1" customHeight="1">
      <c r="A55" s="612"/>
      <c r="B55" s="616"/>
      <c r="C55" s="615"/>
      <c r="D55" s="6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8"/>
      <c r="W55" s="18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8"/>
      <c r="AW55" s="18"/>
      <c r="AX55" s="18"/>
      <c r="AY55" s="18"/>
      <c r="AZ55" s="18"/>
      <c r="BA55" s="18"/>
      <c r="BB55" s="18"/>
      <c r="BC55" s="18"/>
      <c r="BD55" s="18"/>
      <c r="BE55" s="3">
        <f>BE54/2</f>
        <v>0</v>
      </c>
      <c r="BF55" s="613"/>
    </row>
    <row r="56" spans="1:58" hidden="1">
      <c r="A56" s="612"/>
      <c r="B56" s="618" t="s">
        <v>119</v>
      </c>
      <c r="C56" s="617" t="s">
        <v>78</v>
      </c>
      <c r="D56" s="614" t="s">
        <v>5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8"/>
      <c r="W56" s="18"/>
      <c r="X56" s="619"/>
      <c r="Y56" s="619"/>
      <c r="Z56" s="619"/>
      <c r="AA56" s="619"/>
      <c r="AB56" s="619"/>
      <c r="AC56" s="619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624"/>
      <c r="AU56" s="624"/>
      <c r="AV56" s="18"/>
      <c r="AW56" s="18"/>
      <c r="AX56" s="18"/>
      <c r="AY56" s="18"/>
      <c r="AZ56" s="18"/>
      <c r="BA56" s="18"/>
      <c r="BB56" s="18"/>
      <c r="BC56" s="18"/>
      <c r="BD56" s="18"/>
      <c r="BE56" s="3">
        <f>SUM(E56:BD56)</f>
        <v>0</v>
      </c>
      <c r="BF56" s="613"/>
    </row>
    <row r="57" spans="1:58" hidden="1">
      <c r="A57" s="612"/>
      <c r="B57" s="616"/>
      <c r="C57" s="615"/>
      <c r="D57" s="614" t="s">
        <v>6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8"/>
      <c r="W57" s="18"/>
      <c r="X57" s="619"/>
      <c r="Y57" s="619"/>
      <c r="Z57" s="619"/>
      <c r="AA57" s="619"/>
      <c r="AB57" s="619"/>
      <c r="AC57" s="619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624"/>
      <c r="AU57" s="624"/>
      <c r="AV57" s="18"/>
      <c r="AW57" s="18"/>
      <c r="AX57" s="18"/>
      <c r="AY57" s="18"/>
      <c r="AZ57" s="18"/>
      <c r="BA57" s="18"/>
      <c r="BB57" s="18"/>
      <c r="BC57" s="18"/>
      <c r="BD57" s="18"/>
      <c r="BE57" s="3">
        <f>BE56/2</f>
        <v>0</v>
      </c>
      <c r="BF57" s="613"/>
    </row>
    <row r="58" spans="1:58" hidden="1">
      <c r="A58" s="612"/>
      <c r="B58" s="618" t="s">
        <v>118</v>
      </c>
      <c r="C58" s="617" t="s">
        <v>218</v>
      </c>
      <c r="D58" s="614" t="s">
        <v>5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8"/>
      <c r="W58" s="18"/>
      <c r="X58" s="619"/>
      <c r="Y58" s="619"/>
      <c r="Z58" s="619"/>
      <c r="AA58" s="619"/>
      <c r="AB58" s="619"/>
      <c r="AC58" s="619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624"/>
      <c r="AU58" s="624"/>
      <c r="AV58" s="18"/>
      <c r="AW58" s="18"/>
      <c r="AX58" s="18"/>
      <c r="AY58" s="18"/>
      <c r="AZ58" s="18"/>
      <c r="BA58" s="18"/>
      <c r="BB58" s="18"/>
      <c r="BC58" s="18"/>
      <c r="BD58" s="18"/>
      <c r="BE58" s="3">
        <f>SUM(E58:BD58)</f>
        <v>0</v>
      </c>
      <c r="BF58" s="613"/>
    </row>
    <row r="59" spans="1:58" hidden="1">
      <c r="A59" s="612"/>
      <c r="B59" s="616"/>
      <c r="C59" s="615"/>
      <c r="D59" s="614" t="s">
        <v>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8"/>
      <c r="W59" s="18"/>
      <c r="X59" s="619"/>
      <c r="Y59" s="619"/>
      <c r="Z59" s="619"/>
      <c r="AA59" s="619"/>
      <c r="AB59" s="619"/>
      <c r="AC59" s="619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8"/>
      <c r="AW59" s="18"/>
      <c r="AX59" s="18"/>
      <c r="AY59" s="18"/>
      <c r="AZ59" s="18"/>
      <c r="BA59" s="18"/>
      <c r="BB59" s="18"/>
      <c r="BC59" s="18"/>
      <c r="BD59" s="18"/>
      <c r="BE59" s="3">
        <f>BE58/2</f>
        <v>0</v>
      </c>
      <c r="BF59" s="613"/>
    </row>
    <row r="60" spans="1:58" hidden="1">
      <c r="A60" s="612"/>
      <c r="B60" s="618" t="s">
        <v>217</v>
      </c>
      <c r="C60" s="617" t="s">
        <v>216</v>
      </c>
      <c r="D60" s="614" t="s">
        <v>5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/>
      <c r="W60" s="18"/>
      <c r="X60" s="619"/>
      <c r="Y60" s="619"/>
      <c r="Z60" s="619"/>
      <c r="AA60" s="619"/>
      <c r="AB60" s="619"/>
      <c r="AC60" s="619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8"/>
      <c r="AW60" s="18"/>
      <c r="AX60" s="18"/>
      <c r="AY60" s="18"/>
      <c r="AZ60" s="18"/>
      <c r="BA60" s="18"/>
      <c r="BB60" s="18"/>
      <c r="BC60" s="18"/>
      <c r="BD60" s="18"/>
      <c r="BE60" s="3">
        <f>SUM(E60:BD60)</f>
        <v>0</v>
      </c>
      <c r="BF60" s="613"/>
    </row>
    <row r="61" spans="1:58" hidden="1">
      <c r="A61" s="612"/>
      <c r="B61" s="616"/>
      <c r="C61" s="615"/>
      <c r="D61" s="614" t="s">
        <v>6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8"/>
      <c r="W61" s="18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8"/>
      <c r="AW61" s="18"/>
      <c r="AX61" s="18"/>
      <c r="AY61" s="18"/>
      <c r="AZ61" s="18"/>
      <c r="BA61" s="18"/>
      <c r="BB61" s="18"/>
      <c r="BC61" s="18"/>
      <c r="BD61" s="18"/>
      <c r="BE61" s="3">
        <f>BE60/2</f>
        <v>0</v>
      </c>
      <c r="BF61" s="613"/>
    </row>
    <row r="62" spans="1:58" hidden="1">
      <c r="A62" s="612"/>
      <c r="B62" s="623" t="s">
        <v>115</v>
      </c>
      <c r="C62" s="622" t="s">
        <v>219</v>
      </c>
      <c r="D62" s="614" t="s">
        <v>5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8"/>
      <c r="W62" s="18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8"/>
      <c r="AW62" s="18"/>
      <c r="AX62" s="18"/>
      <c r="AY62" s="18"/>
      <c r="AZ62" s="18"/>
      <c r="BA62" s="18"/>
      <c r="BB62" s="18"/>
      <c r="BC62" s="18"/>
      <c r="BD62" s="18"/>
      <c r="BE62" s="3">
        <f>SUM(E62:BD62)</f>
        <v>0</v>
      </c>
      <c r="BF62" s="613"/>
    </row>
    <row r="63" spans="1:58" hidden="1">
      <c r="A63" s="612"/>
      <c r="B63" s="621"/>
      <c r="C63" s="620"/>
      <c r="D63" s="614" t="s">
        <v>6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8"/>
      <c r="W63" s="18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8"/>
      <c r="AW63" s="18"/>
      <c r="AX63" s="18"/>
      <c r="AY63" s="18"/>
      <c r="AZ63" s="18"/>
      <c r="BA63" s="18"/>
      <c r="BB63" s="18"/>
      <c r="BC63" s="18"/>
      <c r="BD63" s="18"/>
      <c r="BE63" s="3">
        <f>BE62/2</f>
        <v>0</v>
      </c>
      <c r="BF63" s="613"/>
    </row>
    <row r="64" spans="1:58" hidden="1">
      <c r="A64" s="612"/>
      <c r="B64" s="618" t="s">
        <v>81</v>
      </c>
      <c r="C64" s="617" t="s">
        <v>218</v>
      </c>
      <c r="D64" s="614" t="s">
        <v>5</v>
      </c>
      <c r="E64" s="619"/>
      <c r="F64" s="619"/>
      <c r="G64" s="619"/>
      <c r="H64" s="619"/>
      <c r="I64" s="619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8"/>
      <c r="W64" s="18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8"/>
      <c r="AW64" s="18"/>
      <c r="AX64" s="18"/>
      <c r="AY64" s="18"/>
      <c r="AZ64" s="18"/>
      <c r="BA64" s="18"/>
      <c r="BB64" s="18"/>
      <c r="BC64" s="18"/>
      <c r="BD64" s="18"/>
      <c r="BE64" s="3">
        <f>SUM(E64:BD64)</f>
        <v>0</v>
      </c>
      <c r="BF64" s="613"/>
    </row>
    <row r="65" spans="1:58" hidden="1">
      <c r="A65" s="612"/>
      <c r="B65" s="616"/>
      <c r="C65" s="615"/>
      <c r="D65" s="614" t="s">
        <v>6</v>
      </c>
      <c r="E65" s="619"/>
      <c r="F65" s="619"/>
      <c r="G65" s="619"/>
      <c r="H65" s="619"/>
      <c r="I65" s="619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8"/>
      <c r="W65" s="18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8"/>
      <c r="AW65" s="18"/>
      <c r="AX65" s="18"/>
      <c r="AY65" s="18"/>
      <c r="AZ65" s="18"/>
      <c r="BA65" s="18"/>
      <c r="BB65" s="18"/>
      <c r="BC65" s="18"/>
      <c r="BD65" s="18"/>
      <c r="BE65" s="3">
        <f>BE64/2</f>
        <v>0</v>
      </c>
      <c r="BF65" s="613"/>
    </row>
    <row r="66" spans="1:58" hidden="1">
      <c r="A66" s="612"/>
      <c r="B66" s="618" t="s">
        <v>217</v>
      </c>
      <c r="C66" s="617" t="s">
        <v>216</v>
      </c>
      <c r="D66" s="614" t="s">
        <v>5</v>
      </c>
      <c r="E66" s="619"/>
      <c r="F66" s="619"/>
      <c r="G66" s="619"/>
      <c r="H66" s="619"/>
      <c r="I66" s="619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8"/>
      <c r="W66" s="18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8"/>
      <c r="AW66" s="18"/>
      <c r="AX66" s="18"/>
      <c r="AY66" s="18"/>
      <c r="AZ66" s="18"/>
      <c r="BA66" s="18"/>
      <c r="BB66" s="18"/>
      <c r="BC66" s="18"/>
      <c r="BD66" s="18"/>
      <c r="BE66" s="3">
        <f>SUM(E66:BD66)</f>
        <v>0</v>
      </c>
      <c r="BF66" s="613"/>
    </row>
    <row r="67" spans="1:58" hidden="1">
      <c r="A67" s="612"/>
      <c r="B67" s="616"/>
      <c r="C67" s="615"/>
      <c r="D67" s="614" t="s">
        <v>6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8"/>
      <c r="W67" s="18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8"/>
      <c r="AW67" s="18"/>
      <c r="AX67" s="18"/>
      <c r="AY67" s="18"/>
      <c r="AZ67" s="18"/>
      <c r="BA67" s="18"/>
      <c r="BB67" s="18"/>
      <c r="BC67" s="18"/>
      <c r="BD67" s="18"/>
      <c r="BE67" s="3">
        <f>BE66/2</f>
        <v>0</v>
      </c>
      <c r="BF67" s="613"/>
    </row>
    <row r="68" spans="1:58" hidden="1">
      <c r="A68" s="612"/>
      <c r="B68" s="618" t="s">
        <v>217</v>
      </c>
      <c r="C68" s="617" t="s">
        <v>216</v>
      </c>
      <c r="D68" s="614" t="s">
        <v>5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8"/>
      <c r="W68" s="18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8"/>
      <c r="AW68" s="18"/>
      <c r="AX68" s="18"/>
      <c r="AY68" s="18"/>
      <c r="AZ68" s="18"/>
      <c r="BA68" s="18"/>
      <c r="BB68" s="18"/>
      <c r="BC68" s="18"/>
      <c r="BD68" s="18"/>
      <c r="BE68" s="3">
        <f>SUM(E68:BD68)</f>
        <v>0</v>
      </c>
      <c r="BF68" s="613"/>
    </row>
    <row r="69" spans="1:58" hidden="1">
      <c r="A69" s="612"/>
      <c r="B69" s="616"/>
      <c r="C69" s="615"/>
      <c r="D69" s="614" t="s">
        <v>6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8"/>
      <c r="W69" s="18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8"/>
      <c r="AW69" s="18"/>
      <c r="AX69" s="18"/>
      <c r="AY69" s="18"/>
      <c r="AZ69" s="18"/>
      <c r="BA69" s="18"/>
      <c r="BB69" s="18"/>
      <c r="BC69" s="18"/>
      <c r="BD69" s="18"/>
      <c r="BE69" s="3">
        <f>BE68/2</f>
        <v>0</v>
      </c>
      <c r="BF69" s="613"/>
    </row>
    <row r="70" spans="1:58">
      <c r="A70" s="612"/>
      <c r="B70" s="611" t="s">
        <v>113</v>
      </c>
      <c r="C70" s="611"/>
      <c r="D70" s="611"/>
      <c r="E70" s="15">
        <f>E8+E10+E12+E20+E32+E34+E36+E42</f>
        <v>36</v>
      </c>
      <c r="F70" s="15">
        <f>F8+F10+F12+F20+F32+F34+F36+F42</f>
        <v>36</v>
      </c>
      <c r="G70" s="15">
        <f>G8+G10+G12+G20+G32+G34+G36+G42</f>
        <v>36</v>
      </c>
      <c r="H70" s="15">
        <f>H8+H10+H12+H20+H32+H34+H36+H42</f>
        <v>36</v>
      </c>
      <c r="I70" s="15">
        <f>I8+I10+I12+I20+I32+I34+I36+I42</f>
        <v>36</v>
      </c>
      <c r="J70" s="15">
        <f>J8+J10+J12+J20+J32+J34+J36+J42</f>
        <v>36</v>
      </c>
      <c r="K70" s="15">
        <f>K8+K10+K12+K20+K32+K34+K36+K42</f>
        <v>36</v>
      </c>
      <c r="L70" s="15">
        <f>L8+L10+L12+L20+L32+L34+L36+L42</f>
        <v>36</v>
      </c>
      <c r="M70" s="15">
        <f>M8+M10+M12+M20+M32+M34+M36+M42</f>
        <v>36</v>
      </c>
      <c r="N70" s="15">
        <f>N8+N10+N12+N20+N32+N34+N36+N42</f>
        <v>36</v>
      </c>
      <c r="O70" s="15">
        <f>O8+O10+O12+O20+O32+O34+O36+O42</f>
        <v>36</v>
      </c>
      <c r="P70" s="15">
        <f>P8+P10+P12+P20+P32+P34+P36+P42</f>
        <v>36</v>
      </c>
      <c r="Q70" s="15">
        <f>Q8+Q10+Q12+Q20+Q32+Q34+Q36+Q42</f>
        <v>36</v>
      </c>
      <c r="R70" s="15">
        <f>R8+R10+R12+R20+R32+R34+R36+R42</f>
        <v>36</v>
      </c>
      <c r="S70" s="15">
        <f>S8+S10+S12+S20+S32+S34+S36+S42</f>
        <v>36</v>
      </c>
      <c r="T70" s="15">
        <f>T8+T10+T12+T20+T32+T34+T36+T42</f>
        <v>36</v>
      </c>
      <c r="U70" s="15"/>
      <c r="V70" s="18"/>
      <c r="W70" s="18">
        <v>576</v>
      </c>
      <c r="X70" s="15">
        <f>X8+X10+X12+X36+X42+X48</f>
        <v>36</v>
      </c>
      <c r="Y70" s="15">
        <f>Y8+Y10+Y12+Y36+Y42+Y48</f>
        <v>36</v>
      </c>
      <c r="Z70" s="15">
        <f>Z8+Z10+Z12+Z36+Z42+Z48</f>
        <v>36</v>
      </c>
      <c r="AA70" s="15">
        <f>AA8+AA10+AA12+AA36+AA42+AA48</f>
        <v>36</v>
      </c>
      <c r="AB70" s="15">
        <f>AB8+AB10+AB12+AB36+AB42+AB48</f>
        <v>36</v>
      </c>
      <c r="AC70" s="15">
        <f>AC8+AC10+AC12+AC36+AC42+AC48</f>
        <v>36</v>
      </c>
      <c r="AD70" s="15">
        <f>AD8+AD10+AD12+AD36+AD42+AD48</f>
        <v>36</v>
      </c>
      <c r="AE70" s="15">
        <f>AE8+AE10+AE12+AE36+AE42+AE48</f>
        <v>36</v>
      </c>
      <c r="AF70" s="15">
        <f>AF8+AF10+AF12+AF36+AF42+AF48</f>
        <v>36</v>
      </c>
      <c r="AG70" s="15">
        <f>AG8+AG10+AG12+AG36+AG42+AG48</f>
        <v>36</v>
      </c>
      <c r="AH70" s="15">
        <f>AH8+AH10+AH12+AH36+AH42+AH48</f>
        <v>36</v>
      </c>
      <c r="AI70" s="15">
        <f>AI8+AI10+AI12+AI36+AI42+AI48</f>
        <v>36</v>
      </c>
      <c r="AJ70" s="15">
        <v>30</v>
      </c>
      <c r="AK70" s="15">
        <f>AK8+AK10+AK12+AK36+AK42+AK44</f>
        <v>36</v>
      </c>
      <c r="AL70" s="15">
        <f>AL8+AL10+AL12+AL36+AL42+AL44</f>
        <v>6</v>
      </c>
      <c r="AM70" s="15">
        <f>AM8+AM10+AM12+AM36+AM42+AM44</f>
        <v>0</v>
      </c>
      <c r="AN70" s="17">
        <v>36</v>
      </c>
      <c r="AO70" s="17">
        <v>36</v>
      </c>
      <c r="AP70" s="17">
        <v>36</v>
      </c>
      <c r="AQ70" s="17">
        <v>36</v>
      </c>
      <c r="AR70" s="17">
        <v>0</v>
      </c>
      <c r="AS70" s="17">
        <v>36</v>
      </c>
      <c r="AT70" s="17">
        <v>36</v>
      </c>
      <c r="AU70" s="17">
        <v>36</v>
      </c>
      <c r="AV70" s="18"/>
      <c r="AW70" s="18"/>
      <c r="AX70" s="18">
        <f>AX8+AX10+AX12+AX36+AX42+AX44</f>
        <v>372</v>
      </c>
      <c r="AY70" s="18"/>
      <c r="AZ70" s="18"/>
      <c r="BA70" s="18"/>
      <c r="BB70" s="18"/>
      <c r="BC70" s="18"/>
      <c r="BD70" s="18"/>
      <c r="BE70" s="3">
        <f>AX70+W70</f>
        <v>948</v>
      </c>
      <c r="BF70" s="593">
        <f>BF9+BF11+BF13+BF21+BF33+BF35+BF37+BF43</f>
        <v>552</v>
      </c>
    </row>
    <row r="71" spans="1:58">
      <c r="A71" s="612"/>
      <c r="B71" s="642" t="s">
        <v>155</v>
      </c>
      <c r="C71" s="641"/>
      <c r="D71" s="640"/>
      <c r="E71" s="43">
        <f>E9+E11+E13+E21+E33+E35+E37+E43</f>
        <v>18</v>
      </c>
      <c r="F71" s="43">
        <f>F9+F11+F13+F21+F33+F35+F37+F43</f>
        <v>18</v>
      </c>
      <c r="G71" s="43">
        <f>G9+G11+G13+G21+G33+G35+G37+G43</f>
        <v>18</v>
      </c>
      <c r="H71" s="43">
        <f>H9+H11+H13+H21+H33+H35+H37+H43</f>
        <v>18</v>
      </c>
      <c r="I71" s="43">
        <f>I9+I11+I13+I21+I33+I35+I37+I43</f>
        <v>18.333333333333329</v>
      </c>
      <c r="J71" s="43">
        <f>J9+J11+J13+J21+J33+J35+J37+J43</f>
        <v>18</v>
      </c>
      <c r="K71" s="43">
        <f>K9+K11+K13+K21+K33+K35+K37+K43</f>
        <v>18.333333333333329</v>
      </c>
      <c r="L71" s="43">
        <f>L9+L11+L13+L21+L33+L35+L37+L43</f>
        <v>18</v>
      </c>
      <c r="M71" s="43">
        <f>M9+M11+M13+M21+M33+M35+M37+M43</f>
        <v>18.333333333333329</v>
      </c>
      <c r="N71" s="43">
        <f>N9+N11+N13+N21+N33+N35+N37+N43</f>
        <v>18</v>
      </c>
      <c r="O71" s="43">
        <f>O9+O11+O13+O21+O33+O35+O37+O43</f>
        <v>18.333333333333329</v>
      </c>
      <c r="P71" s="43">
        <f>P9+P11+P13+P21+P33+P35+P37+P43</f>
        <v>18</v>
      </c>
      <c r="Q71" s="43">
        <f>Q9+Q11+Q13+Q21+Q33+Q35+Q37+Q43</f>
        <v>18.333333333333329</v>
      </c>
      <c r="R71" s="43">
        <f>R9+R11+R13+R21+R33+R35+R37+R43</f>
        <v>18</v>
      </c>
      <c r="S71" s="43">
        <f>S9+S11+S13+S21+S33+S35+S37+S43</f>
        <v>18.333333333333329</v>
      </c>
      <c r="T71" s="43">
        <f>T9+T11+T13+T21+T33+T35+T37+T43</f>
        <v>18</v>
      </c>
      <c r="U71" s="15"/>
      <c r="V71" s="18"/>
      <c r="W71" s="18">
        <v>288</v>
      </c>
      <c r="X71" s="43">
        <f>X9+X11+X13+X37+X43+X45</f>
        <v>13</v>
      </c>
      <c r="Y71" s="43">
        <f>Y9+Y11+Y13+Y37+Y43+Y45</f>
        <v>13</v>
      </c>
      <c r="Z71" s="43">
        <f>Z9+Z11+Z13+Z37+Z43+Z45</f>
        <v>13</v>
      </c>
      <c r="AA71" s="43">
        <f>AA9+AA11+AA13+AA37+AA43+AA45</f>
        <v>13</v>
      </c>
      <c r="AB71" s="43">
        <f>AB9+AB11+AB13+AB37+AB43+AB45</f>
        <v>13</v>
      </c>
      <c r="AC71" s="43">
        <f>AC9+AC11+AC13+AC37+AC43+AC45</f>
        <v>12</v>
      </c>
      <c r="AD71" s="43">
        <f>AD9+AD11+AD13+AD37+AD43+AD45</f>
        <v>12</v>
      </c>
      <c r="AE71" s="43">
        <f>AE9+AE11+AE13+AE37+AE43+AE45</f>
        <v>12</v>
      </c>
      <c r="AF71" s="43">
        <f>AF9+AF11+AF13+AF37+AF43+AF45</f>
        <v>12</v>
      </c>
      <c r="AG71" s="43">
        <f>AG9+AG11+AG13+AG37+AG43+AG45</f>
        <v>12</v>
      </c>
      <c r="AH71" s="43">
        <f>AH9+AH11+AH13+AH37+AH43+AH45</f>
        <v>13</v>
      </c>
      <c r="AI71" s="43">
        <f>AI9+AI11+AI13+AI37+AI43+AI45</f>
        <v>12</v>
      </c>
      <c r="AJ71" s="43">
        <f>AJ9+AJ11+AJ13+AJ37+AJ43+AJ45</f>
        <v>0</v>
      </c>
      <c r="AK71" s="43">
        <f>AK9+AK11+AK13+AK37+AK43+AK45</f>
        <v>0</v>
      </c>
      <c r="AL71" s="43">
        <f>AL9+AL11+AL13+AL37+AL43+AL45</f>
        <v>0</v>
      </c>
      <c r="AM71" s="43">
        <f>AM9+AM11+AM13+AM37+AM43+AM45</f>
        <v>0</v>
      </c>
      <c r="AN71" s="17"/>
      <c r="AO71" s="17"/>
      <c r="AP71" s="17"/>
      <c r="AQ71" s="17"/>
      <c r="AR71" s="17"/>
      <c r="AS71" s="17"/>
      <c r="AT71" s="17"/>
      <c r="AU71" s="17"/>
      <c r="AV71" s="18"/>
      <c r="AW71" s="18"/>
      <c r="AX71" s="18">
        <v>288</v>
      </c>
      <c r="AY71" s="18"/>
      <c r="AZ71" s="18"/>
      <c r="BA71" s="18"/>
      <c r="BB71" s="18"/>
      <c r="BC71" s="18"/>
      <c r="BD71" s="18"/>
      <c r="BE71" s="3"/>
      <c r="BF71" s="593"/>
    </row>
    <row r="72" spans="1:58">
      <c r="A72" s="612"/>
      <c r="B72" s="642" t="s">
        <v>154</v>
      </c>
      <c r="C72" s="641"/>
      <c r="D72" s="640"/>
      <c r="E72" s="15">
        <f>E70+E71</f>
        <v>54</v>
      </c>
      <c r="F72" s="15">
        <f>F70+F71</f>
        <v>54</v>
      </c>
      <c r="G72" s="15">
        <f>G70+G71</f>
        <v>54</v>
      </c>
      <c r="H72" s="15">
        <f>H70+H71</f>
        <v>54</v>
      </c>
      <c r="I72" s="15">
        <f>I70+I71</f>
        <v>54.333333333333329</v>
      </c>
      <c r="J72" s="15">
        <f>J70+J71</f>
        <v>54</v>
      </c>
      <c r="K72" s="15">
        <f>K70+K71</f>
        <v>54.333333333333329</v>
      </c>
      <c r="L72" s="15">
        <f>L70+L71</f>
        <v>54</v>
      </c>
      <c r="M72" s="15">
        <f>M70+M71</f>
        <v>54.333333333333329</v>
      </c>
      <c r="N72" s="15">
        <f>N70+N71</f>
        <v>54</v>
      </c>
      <c r="O72" s="15">
        <f>O70+O71</f>
        <v>54.333333333333329</v>
      </c>
      <c r="P72" s="15">
        <f>P70+P71</f>
        <v>54</v>
      </c>
      <c r="Q72" s="15">
        <f>Q70+Q71</f>
        <v>54.333333333333329</v>
      </c>
      <c r="R72" s="15">
        <f>R70+R71</f>
        <v>54</v>
      </c>
      <c r="S72" s="15">
        <f>S70+S71</f>
        <v>54.333333333333329</v>
      </c>
      <c r="T72" s="15">
        <f>T70+T71</f>
        <v>54</v>
      </c>
      <c r="U72" s="15"/>
      <c r="V72" s="18"/>
      <c r="W72" s="18">
        <v>864</v>
      </c>
      <c r="X72" s="15">
        <f>X70+X71</f>
        <v>49</v>
      </c>
      <c r="Y72" s="15">
        <f>Y70+Y71</f>
        <v>49</v>
      </c>
      <c r="Z72" s="15">
        <f>Z70+Z71</f>
        <v>49</v>
      </c>
      <c r="AA72" s="15">
        <f>AA70+AA71</f>
        <v>49</v>
      </c>
      <c r="AB72" s="15">
        <f>AB70+AB71</f>
        <v>49</v>
      </c>
      <c r="AC72" s="15">
        <f>AC70+AC71</f>
        <v>48</v>
      </c>
      <c r="AD72" s="15">
        <f>AD70+AD71</f>
        <v>48</v>
      </c>
      <c r="AE72" s="15">
        <f>AE70+AE71</f>
        <v>48</v>
      </c>
      <c r="AF72" s="15">
        <f>AF70+AF71</f>
        <v>48</v>
      </c>
      <c r="AG72" s="15">
        <f>AG70+AG71</f>
        <v>48</v>
      </c>
      <c r="AH72" s="15">
        <f>AH70+AH71</f>
        <v>49</v>
      </c>
      <c r="AI72" s="15">
        <f>AI70+AI71</f>
        <v>48</v>
      </c>
      <c r="AJ72" s="15">
        <f>AJ70+AJ71</f>
        <v>30</v>
      </c>
      <c r="AK72" s="15">
        <f>AK70+AK71</f>
        <v>36</v>
      </c>
      <c r="AL72" s="15">
        <f>AL70+AL71</f>
        <v>6</v>
      </c>
      <c r="AM72" s="15">
        <f>AM70+AM71</f>
        <v>0</v>
      </c>
      <c r="AN72" s="17"/>
      <c r="AO72" s="17"/>
      <c r="AP72" s="17"/>
      <c r="AQ72" s="17"/>
      <c r="AR72" s="17"/>
      <c r="AS72" s="17"/>
      <c r="AT72" s="17"/>
      <c r="AU72" s="17"/>
      <c r="AV72" s="18"/>
      <c r="AW72" s="18"/>
      <c r="AX72" s="18">
        <v>864</v>
      </c>
      <c r="AY72" s="18"/>
      <c r="AZ72" s="18"/>
      <c r="BA72" s="18"/>
      <c r="BB72" s="18"/>
      <c r="BC72" s="18"/>
      <c r="BD72" s="18"/>
      <c r="BE72" s="3"/>
      <c r="BF72" s="593"/>
    </row>
    <row r="73" spans="1:58">
      <c r="A73" s="612"/>
      <c r="B73" s="611"/>
      <c r="C73" s="611"/>
      <c r="D73" s="611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610" t="s">
        <v>215</v>
      </c>
      <c r="V73" s="18"/>
      <c r="W73" s="18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609">
        <v>12</v>
      </c>
      <c r="AO73" s="15"/>
      <c r="AP73" s="15"/>
      <c r="AQ73" s="15"/>
      <c r="AR73" s="17"/>
      <c r="AS73" s="15"/>
      <c r="AT73" s="15"/>
      <c r="AU73" s="15"/>
      <c r="AV73" s="18"/>
      <c r="AW73" s="18"/>
      <c r="AX73" s="18"/>
      <c r="AY73" s="18"/>
      <c r="AZ73" s="18"/>
      <c r="BA73" s="18"/>
      <c r="BB73" s="18"/>
      <c r="BC73" s="18"/>
      <c r="BD73" s="18"/>
      <c r="BE73" s="3"/>
      <c r="BF73" s="608"/>
    </row>
    <row r="74" spans="1:58">
      <c r="AJ74" s="639" t="s">
        <v>107</v>
      </c>
    </row>
    <row r="75" spans="1:58">
      <c r="AJ75" s="638"/>
    </row>
    <row r="76" spans="1:58" s="603" customFormat="1" ht="16.5" customHeight="1">
      <c r="A76" s="7"/>
      <c r="B76" s="8"/>
      <c r="C76" s="161"/>
      <c r="D76" s="7"/>
      <c r="E76" s="27"/>
      <c r="F76" s="38"/>
      <c r="G76" s="38"/>
      <c r="H76" s="38"/>
      <c r="I76" s="38"/>
      <c r="J76" s="38"/>
      <c r="K76" s="38"/>
      <c r="L76" s="38"/>
      <c r="M76" s="607"/>
      <c r="N76" s="7"/>
      <c r="O76" s="183" t="s">
        <v>15</v>
      </c>
      <c r="P76" s="183"/>
      <c r="Q76" s="183"/>
      <c r="R76" s="183"/>
      <c r="S76" s="7"/>
      <c r="T76" s="29"/>
      <c r="U76" s="7"/>
      <c r="V76" s="183" t="s">
        <v>16</v>
      </c>
      <c r="W76" s="183"/>
      <c r="X76" s="183"/>
      <c r="Y76" s="183"/>
      <c r="Z76" s="7"/>
      <c r="AA76" s="30"/>
      <c r="AB76" s="7"/>
      <c r="AC76" s="8" t="s">
        <v>17</v>
      </c>
      <c r="AD76" s="8"/>
      <c r="AE76" s="8"/>
      <c r="AF76" s="8"/>
      <c r="AG76" s="7"/>
      <c r="AH76" s="7"/>
      <c r="AI76" s="37"/>
      <c r="AJ76" s="38"/>
      <c r="AK76" s="32" t="s">
        <v>108</v>
      </c>
      <c r="AL76" s="7"/>
      <c r="AM76" s="8" t="s">
        <v>18</v>
      </c>
      <c r="AN76" s="8"/>
      <c r="AO76" s="8"/>
      <c r="AP76" s="8"/>
      <c r="AQ76" s="8"/>
      <c r="AR76" s="8"/>
      <c r="AS76" s="7"/>
      <c r="AT76" s="7"/>
      <c r="AU76" s="637"/>
      <c r="AV76" s="7"/>
    </row>
    <row r="77" spans="1:58">
      <c r="AQ77" s="636"/>
      <c r="BE77" s="603"/>
      <c r="BF77" s="604"/>
    </row>
    <row r="78" spans="1:58">
      <c r="AQ78" s="636"/>
      <c r="BE78" s="603"/>
      <c r="BF78" s="604"/>
    </row>
    <row r="79" spans="1:58">
      <c r="AQ79" s="635"/>
      <c r="BE79" s="603"/>
      <c r="BF79" s="604"/>
    </row>
    <row r="80" spans="1:58">
      <c r="H80" s="604"/>
      <c r="AQ80" s="635"/>
      <c r="BE80" s="603"/>
      <c r="BF80" s="604"/>
    </row>
    <row r="81" spans="1:58">
      <c r="H81" s="635"/>
      <c r="BE81" s="603"/>
      <c r="BF81" s="604"/>
    </row>
    <row r="90" spans="1:58" s="10" customFormat="1" ht="72" customHeight="1">
      <c r="A90" s="189">
        <v>190631</v>
      </c>
      <c r="B90" s="190" t="s">
        <v>0</v>
      </c>
      <c r="C90" s="191" t="s">
        <v>9</v>
      </c>
      <c r="D90" s="189" t="s">
        <v>1</v>
      </c>
      <c r="E90" s="192" t="s">
        <v>253</v>
      </c>
      <c r="F90" s="193"/>
      <c r="G90" s="193"/>
      <c r="H90" s="194"/>
      <c r="I90" s="1" t="s">
        <v>252</v>
      </c>
      <c r="J90" s="192" t="s">
        <v>251</v>
      </c>
      <c r="K90" s="193"/>
      <c r="L90" s="194"/>
      <c r="M90" s="1" t="s">
        <v>250</v>
      </c>
      <c r="N90" s="634" t="s">
        <v>249</v>
      </c>
      <c r="O90" s="633"/>
      <c r="P90" s="633"/>
      <c r="Q90" s="632"/>
      <c r="R90" s="634" t="s">
        <v>248</v>
      </c>
      <c r="S90" s="633"/>
      <c r="T90" s="633"/>
      <c r="U90" s="632"/>
      <c r="V90" s="2" t="s">
        <v>14</v>
      </c>
      <c r="W90" s="634" t="s">
        <v>2</v>
      </c>
      <c r="X90" s="633"/>
      <c r="Y90" s="633"/>
      <c r="Z90" s="632"/>
      <c r="AA90" s="634" t="s">
        <v>247</v>
      </c>
      <c r="AB90" s="633"/>
      <c r="AC90" s="633"/>
      <c r="AD90" s="632"/>
      <c r="AE90" s="634" t="s">
        <v>246</v>
      </c>
      <c r="AF90" s="633"/>
      <c r="AG90" s="633"/>
      <c r="AH90" s="632"/>
      <c r="AI90" s="2" t="s">
        <v>245</v>
      </c>
      <c r="AJ90" s="192" t="s">
        <v>244</v>
      </c>
      <c r="AK90" s="193"/>
      <c r="AL90" s="194"/>
      <c r="AM90" s="1" t="s">
        <v>243</v>
      </c>
      <c r="AN90" s="192" t="s">
        <v>242</v>
      </c>
      <c r="AO90" s="193"/>
      <c r="AP90" s="193"/>
      <c r="AQ90" s="194"/>
      <c r="AR90" s="192" t="s">
        <v>241</v>
      </c>
      <c r="AS90" s="193"/>
      <c r="AT90" s="193"/>
      <c r="AU90" s="194"/>
      <c r="AV90" s="1" t="s">
        <v>240</v>
      </c>
      <c r="AW90" s="192" t="s">
        <v>10</v>
      </c>
      <c r="AX90" s="193"/>
      <c r="AY90" s="194"/>
      <c r="AZ90" s="1" t="s">
        <v>239</v>
      </c>
      <c r="BA90" s="193" t="s">
        <v>3</v>
      </c>
      <c r="BB90" s="193"/>
      <c r="BC90" s="193"/>
      <c r="BD90" s="194"/>
      <c r="BE90" s="195" t="s">
        <v>11</v>
      </c>
      <c r="BF90" s="195" t="s">
        <v>12</v>
      </c>
    </row>
    <row r="91" spans="1:58" s="10" customFormat="1">
      <c r="A91" s="189"/>
      <c r="B91" s="190"/>
      <c r="C91" s="191"/>
      <c r="D91" s="189"/>
      <c r="E91" s="196" t="s">
        <v>4</v>
      </c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5"/>
      <c r="BF91" s="195"/>
    </row>
    <row r="92" spans="1:58" s="10" customFormat="1">
      <c r="A92" s="189"/>
      <c r="B92" s="190"/>
      <c r="C92" s="191"/>
      <c r="D92" s="189"/>
      <c r="E92" s="3">
        <v>35</v>
      </c>
      <c r="F92" s="3">
        <v>36</v>
      </c>
      <c r="G92" s="3">
        <v>37</v>
      </c>
      <c r="H92" s="3">
        <v>38</v>
      </c>
      <c r="I92" s="3">
        <v>39</v>
      </c>
      <c r="J92" s="3">
        <v>40</v>
      </c>
      <c r="K92" s="3">
        <v>41</v>
      </c>
      <c r="L92" s="4">
        <v>42</v>
      </c>
      <c r="M92" s="4">
        <v>43</v>
      </c>
      <c r="N92" s="4">
        <v>44</v>
      </c>
      <c r="O92" s="4">
        <v>45</v>
      </c>
      <c r="P92" s="4">
        <v>46</v>
      </c>
      <c r="Q92" s="4">
        <v>47</v>
      </c>
      <c r="R92" s="4">
        <v>48</v>
      </c>
      <c r="S92" s="4">
        <v>49</v>
      </c>
      <c r="T92" s="4">
        <v>50</v>
      </c>
      <c r="U92" s="4">
        <v>51</v>
      </c>
      <c r="V92" s="4">
        <v>52</v>
      </c>
      <c r="W92" s="4">
        <v>1</v>
      </c>
      <c r="X92" s="5">
        <v>2</v>
      </c>
      <c r="Y92" s="4">
        <v>3</v>
      </c>
      <c r="Z92" s="4">
        <v>4</v>
      </c>
      <c r="AA92" s="4">
        <v>5</v>
      </c>
      <c r="AB92" s="4">
        <v>6</v>
      </c>
      <c r="AC92" s="4">
        <v>7</v>
      </c>
      <c r="AD92" s="4">
        <v>8</v>
      </c>
      <c r="AE92" s="4">
        <v>9</v>
      </c>
      <c r="AF92" s="4">
        <v>10</v>
      </c>
      <c r="AG92" s="4">
        <v>11</v>
      </c>
      <c r="AH92" s="4">
        <v>12</v>
      </c>
      <c r="AI92" s="4">
        <v>13</v>
      </c>
      <c r="AJ92" s="4">
        <v>14</v>
      </c>
      <c r="AK92" s="4">
        <v>15</v>
      </c>
      <c r="AL92" s="4">
        <v>16</v>
      </c>
      <c r="AM92" s="4">
        <v>17</v>
      </c>
      <c r="AN92" s="4">
        <v>18</v>
      </c>
      <c r="AO92" s="4">
        <v>19</v>
      </c>
      <c r="AP92" s="4">
        <v>20</v>
      </c>
      <c r="AQ92" s="4">
        <v>21</v>
      </c>
      <c r="AR92" s="4">
        <v>22</v>
      </c>
      <c r="AS92" s="4">
        <v>23</v>
      </c>
      <c r="AT92" s="4">
        <v>24</v>
      </c>
      <c r="AU92" s="4">
        <v>25</v>
      </c>
      <c r="AV92" s="4">
        <v>26</v>
      </c>
      <c r="AW92" s="4">
        <v>27</v>
      </c>
      <c r="AX92" s="4">
        <v>28</v>
      </c>
      <c r="AY92" s="4">
        <v>29</v>
      </c>
      <c r="AZ92" s="4">
        <v>30</v>
      </c>
      <c r="BA92" s="4">
        <v>31</v>
      </c>
      <c r="BB92" s="4">
        <v>32</v>
      </c>
      <c r="BC92" s="4">
        <v>33</v>
      </c>
      <c r="BD92" s="4">
        <v>34</v>
      </c>
      <c r="BE92" s="195"/>
      <c r="BF92" s="195"/>
    </row>
    <row r="93" spans="1:58" s="10" customFormat="1">
      <c r="A93" s="189"/>
      <c r="B93" s="190"/>
      <c r="C93" s="191"/>
      <c r="D93" s="189"/>
      <c r="E93" s="196" t="s">
        <v>13</v>
      </c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5"/>
      <c r="BF93" s="195"/>
    </row>
    <row r="94" spans="1:58" s="10" customFormat="1">
      <c r="A94" s="189"/>
      <c r="B94" s="190"/>
      <c r="C94" s="191"/>
      <c r="D94" s="189"/>
      <c r="E94" s="3">
        <v>1</v>
      </c>
      <c r="F94" s="3">
        <v>2</v>
      </c>
      <c r="G94" s="3">
        <v>3</v>
      </c>
      <c r="H94" s="3">
        <v>4</v>
      </c>
      <c r="I94" s="3">
        <v>5</v>
      </c>
      <c r="J94" s="3">
        <v>6</v>
      </c>
      <c r="K94" s="3">
        <v>7</v>
      </c>
      <c r="L94" s="4">
        <v>8</v>
      </c>
      <c r="M94" s="4">
        <v>9</v>
      </c>
      <c r="N94" s="5">
        <v>10</v>
      </c>
      <c r="O94" s="4">
        <v>11</v>
      </c>
      <c r="P94" s="4">
        <v>12</v>
      </c>
      <c r="Q94" s="4">
        <v>13</v>
      </c>
      <c r="R94" s="4">
        <v>14</v>
      </c>
      <c r="S94" s="4">
        <v>15</v>
      </c>
      <c r="T94" s="4">
        <v>16</v>
      </c>
      <c r="U94" s="4">
        <v>17</v>
      </c>
      <c r="V94" s="6">
        <v>18</v>
      </c>
      <c r="W94" s="6">
        <v>19</v>
      </c>
      <c r="X94" s="5">
        <v>20</v>
      </c>
      <c r="Y94" s="4">
        <v>21</v>
      </c>
      <c r="Z94" s="4">
        <v>22</v>
      </c>
      <c r="AA94" s="4">
        <v>23</v>
      </c>
      <c r="AB94" s="4">
        <v>24</v>
      </c>
      <c r="AC94" s="4">
        <v>25</v>
      </c>
      <c r="AD94" s="5">
        <v>26</v>
      </c>
      <c r="AE94" s="5">
        <v>27</v>
      </c>
      <c r="AF94" s="5">
        <v>28</v>
      </c>
      <c r="AG94" s="5">
        <v>29</v>
      </c>
      <c r="AH94" s="5">
        <v>30</v>
      </c>
      <c r="AI94" s="5">
        <v>31</v>
      </c>
      <c r="AJ94" s="5">
        <v>32</v>
      </c>
      <c r="AK94" s="5">
        <v>33</v>
      </c>
      <c r="AL94" s="5">
        <v>34</v>
      </c>
      <c r="AM94" s="5">
        <v>35</v>
      </c>
      <c r="AN94" s="5">
        <v>36</v>
      </c>
      <c r="AO94" s="5">
        <v>37</v>
      </c>
      <c r="AP94" s="4">
        <v>38</v>
      </c>
      <c r="AQ94" s="4">
        <v>39</v>
      </c>
      <c r="AR94" s="4">
        <v>40</v>
      </c>
      <c r="AS94" s="4">
        <v>41</v>
      </c>
      <c r="AT94" s="5">
        <v>42</v>
      </c>
      <c r="AU94" s="4">
        <v>43</v>
      </c>
      <c r="AV94" s="5">
        <v>44</v>
      </c>
      <c r="AW94" s="5">
        <v>45</v>
      </c>
      <c r="AX94" s="5">
        <v>46</v>
      </c>
      <c r="AY94" s="5">
        <v>47</v>
      </c>
      <c r="AZ94" s="5">
        <v>48</v>
      </c>
      <c r="BA94" s="5">
        <v>49</v>
      </c>
      <c r="BB94" s="5">
        <v>50</v>
      </c>
      <c r="BC94" s="5">
        <v>51</v>
      </c>
      <c r="BD94" s="5">
        <v>52</v>
      </c>
      <c r="BE94" s="195"/>
      <c r="BF94" s="195"/>
    </row>
    <row r="95" spans="1:58" hidden="1">
      <c r="A95" s="612" t="s">
        <v>238</v>
      </c>
      <c r="B95" s="618"/>
      <c r="C95" s="617"/>
      <c r="D95" s="61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8"/>
      <c r="W95" s="18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7"/>
      <c r="AW95" s="18"/>
      <c r="AX95" s="18"/>
      <c r="AY95" s="18"/>
      <c r="AZ95" s="18"/>
      <c r="BA95" s="18"/>
      <c r="BB95" s="18"/>
      <c r="BC95" s="18"/>
      <c r="BD95" s="18"/>
      <c r="BE95" s="3">
        <f>SUM(E95:BD95)</f>
        <v>0</v>
      </c>
    </row>
    <row r="96" spans="1:58" hidden="1">
      <c r="A96" s="612"/>
      <c r="B96" s="616"/>
      <c r="C96" s="615"/>
      <c r="D96" s="61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8"/>
      <c r="W96" s="18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7"/>
      <c r="AW96" s="18"/>
      <c r="AX96" s="18"/>
      <c r="AY96" s="18"/>
      <c r="AZ96" s="18"/>
      <c r="BA96" s="18"/>
      <c r="BB96" s="18"/>
      <c r="BC96" s="18"/>
      <c r="BD96" s="18"/>
      <c r="BE96" s="3">
        <f>BE95/2</f>
        <v>0</v>
      </c>
    </row>
    <row r="97" spans="1:58">
      <c r="A97" s="612"/>
      <c r="B97" s="618" t="s">
        <v>136</v>
      </c>
      <c r="C97" s="617" t="s">
        <v>135</v>
      </c>
      <c r="D97" s="614" t="s">
        <v>5</v>
      </c>
      <c r="E97" s="15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8"/>
      <c r="W97" s="18"/>
      <c r="X97" s="15">
        <v>2</v>
      </c>
      <c r="Y97" s="17">
        <v>4</v>
      </c>
      <c r="Z97" s="17">
        <v>2</v>
      </c>
      <c r="AA97" s="17">
        <v>4</v>
      </c>
      <c r="AB97" s="17">
        <v>2</v>
      </c>
      <c r="AC97" s="17">
        <v>4</v>
      </c>
      <c r="AD97" s="17">
        <v>2</v>
      </c>
      <c r="AE97" s="17">
        <v>4</v>
      </c>
      <c r="AF97" s="17">
        <v>2</v>
      </c>
      <c r="AG97" s="17">
        <v>4</v>
      </c>
      <c r="AH97" s="17">
        <v>2</v>
      </c>
      <c r="AI97" s="17">
        <v>4</v>
      </c>
      <c r="AJ97" s="17">
        <v>2</v>
      </c>
      <c r="AK97" s="17">
        <v>4</v>
      </c>
      <c r="AL97" s="17">
        <v>2</v>
      </c>
      <c r="AM97" s="17">
        <v>4</v>
      </c>
      <c r="AN97" s="17"/>
      <c r="AO97" s="17"/>
      <c r="AP97" s="17"/>
      <c r="AQ97" s="17"/>
      <c r="AR97" s="17"/>
      <c r="AS97" s="17"/>
      <c r="AT97" s="15"/>
      <c r="AU97" s="15"/>
      <c r="AV97" s="17"/>
      <c r="AW97" s="628" t="s">
        <v>226</v>
      </c>
      <c r="AX97" s="18"/>
      <c r="AY97" s="18"/>
      <c r="AZ97" s="18"/>
      <c r="BA97" s="18"/>
      <c r="BB97" s="18"/>
      <c r="BC97" s="18"/>
      <c r="BD97" s="18"/>
      <c r="BE97" s="3">
        <f>SUM(E97:BD97)</f>
        <v>48</v>
      </c>
      <c r="BF97" s="613"/>
    </row>
    <row r="98" spans="1:58">
      <c r="A98" s="612"/>
      <c r="B98" s="616"/>
      <c r="C98" s="615"/>
      <c r="D98" s="614" t="s">
        <v>6</v>
      </c>
      <c r="E98" s="15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8"/>
      <c r="W98" s="18"/>
      <c r="X98" s="15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5"/>
      <c r="AU98" s="15"/>
      <c r="AV98" s="17"/>
      <c r="AW98" s="18"/>
      <c r="AX98" s="18"/>
      <c r="AY98" s="18"/>
      <c r="AZ98" s="18"/>
      <c r="BA98" s="18"/>
      <c r="BB98" s="18"/>
      <c r="BC98" s="18"/>
      <c r="BD98" s="18"/>
      <c r="BE98" s="3"/>
      <c r="BF98" s="613">
        <v>24</v>
      </c>
    </row>
    <row r="99" spans="1:58">
      <c r="A99" s="612"/>
      <c r="B99" s="618" t="s">
        <v>134</v>
      </c>
      <c r="C99" s="617" t="s">
        <v>133</v>
      </c>
      <c r="D99" s="614" t="s">
        <v>5</v>
      </c>
      <c r="E99" s="15">
        <v>2</v>
      </c>
      <c r="F99" s="17">
        <v>2</v>
      </c>
      <c r="G99" s="17">
        <v>2</v>
      </c>
      <c r="H99" s="17">
        <v>2</v>
      </c>
      <c r="I99" s="17">
        <v>2</v>
      </c>
      <c r="J99" s="17">
        <v>2</v>
      </c>
      <c r="K99" s="17">
        <v>2</v>
      </c>
      <c r="L99" s="17">
        <v>2</v>
      </c>
      <c r="M99" s="17">
        <v>2</v>
      </c>
      <c r="N99" s="17">
        <v>2</v>
      </c>
      <c r="O99" s="17">
        <v>2</v>
      </c>
      <c r="P99" s="17">
        <v>2</v>
      </c>
      <c r="Q99" s="17">
        <v>2</v>
      </c>
      <c r="R99" s="17">
        <v>2</v>
      </c>
      <c r="S99" s="17">
        <v>2</v>
      </c>
      <c r="T99" s="17">
        <v>2</v>
      </c>
      <c r="U99" s="17"/>
      <c r="V99" s="628" t="s">
        <v>19</v>
      </c>
      <c r="W99" s="18"/>
      <c r="X99" s="15">
        <v>2</v>
      </c>
      <c r="Y99" s="15">
        <v>2</v>
      </c>
      <c r="Z99" s="15">
        <v>2</v>
      </c>
      <c r="AA99" s="15">
        <v>2</v>
      </c>
      <c r="AB99" s="15">
        <v>2</v>
      </c>
      <c r="AC99" s="15">
        <v>2</v>
      </c>
      <c r="AD99" s="15">
        <v>2</v>
      </c>
      <c r="AE99" s="15">
        <v>2</v>
      </c>
      <c r="AF99" s="15">
        <v>2</v>
      </c>
      <c r="AG99" s="15">
        <v>2</v>
      </c>
      <c r="AH99" s="15">
        <v>2</v>
      </c>
      <c r="AI99" s="15">
        <v>2</v>
      </c>
      <c r="AJ99" s="15">
        <v>2</v>
      </c>
      <c r="AK99" s="15">
        <v>2</v>
      </c>
      <c r="AL99" s="15">
        <v>2</v>
      </c>
      <c r="AM99" s="15">
        <v>2</v>
      </c>
      <c r="AN99" s="17"/>
      <c r="AO99" s="17"/>
      <c r="AP99" s="17"/>
      <c r="AQ99" s="17"/>
      <c r="AR99" s="17"/>
      <c r="AS99" s="17"/>
      <c r="AT99" s="630"/>
      <c r="AU99" s="15"/>
      <c r="AV99" s="17"/>
      <c r="AW99" s="628" t="s">
        <v>226</v>
      </c>
      <c r="AX99" s="18"/>
      <c r="AY99" s="18"/>
      <c r="AZ99" s="18"/>
      <c r="BA99" s="18"/>
      <c r="BB99" s="18"/>
      <c r="BC99" s="18"/>
      <c r="BD99" s="18"/>
      <c r="BE99" s="3">
        <f>SUM(E99:BD99)</f>
        <v>64</v>
      </c>
      <c r="BF99" s="613"/>
    </row>
    <row r="100" spans="1:58">
      <c r="A100" s="612"/>
      <c r="B100" s="616"/>
      <c r="C100" s="615"/>
      <c r="D100" s="614" t="s">
        <v>6</v>
      </c>
      <c r="E100" s="15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8"/>
      <c r="W100" s="18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7"/>
      <c r="AO100" s="17"/>
      <c r="AP100" s="17"/>
      <c r="AQ100" s="17"/>
      <c r="AR100" s="17"/>
      <c r="AS100" s="17"/>
      <c r="AT100" s="630"/>
      <c r="AU100" s="15"/>
      <c r="AV100" s="17"/>
      <c r="AW100" s="18"/>
      <c r="AX100" s="18"/>
      <c r="AY100" s="18"/>
      <c r="AZ100" s="18"/>
      <c r="BA100" s="18"/>
      <c r="BB100" s="18"/>
      <c r="BC100" s="18"/>
      <c r="BD100" s="18"/>
      <c r="BE100" s="3"/>
      <c r="BF100" s="613">
        <v>10</v>
      </c>
    </row>
    <row r="101" spans="1:58">
      <c r="A101" s="612"/>
      <c r="B101" s="618" t="s">
        <v>7</v>
      </c>
      <c r="C101" s="617" t="s">
        <v>8</v>
      </c>
      <c r="D101" s="614" t="s">
        <v>5</v>
      </c>
      <c r="E101" s="15">
        <v>2</v>
      </c>
      <c r="F101" s="17">
        <v>2</v>
      </c>
      <c r="G101" s="17">
        <v>2</v>
      </c>
      <c r="H101" s="17">
        <v>2</v>
      </c>
      <c r="I101" s="17">
        <v>2</v>
      </c>
      <c r="J101" s="17">
        <v>2</v>
      </c>
      <c r="K101" s="17">
        <v>2</v>
      </c>
      <c r="L101" s="17">
        <v>2</v>
      </c>
      <c r="M101" s="17">
        <v>2</v>
      </c>
      <c r="N101" s="17">
        <v>2</v>
      </c>
      <c r="O101" s="17">
        <v>2</v>
      </c>
      <c r="P101" s="17">
        <v>2</v>
      </c>
      <c r="Q101" s="17">
        <v>2</v>
      </c>
      <c r="R101" s="17">
        <v>2</v>
      </c>
      <c r="S101" s="17">
        <v>2</v>
      </c>
      <c r="T101" s="17">
        <v>2</v>
      </c>
      <c r="U101" s="17"/>
      <c r="V101" s="628" t="s">
        <v>19</v>
      </c>
      <c r="W101" s="18"/>
      <c r="X101" s="15">
        <v>2</v>
      </c>
      <c r="Y101" s="15">
        <v>2</v>
      </c>
      <c r="Z101" s="15">
        <v>2</v>
      </c>
      <c r="AA101" s="15">
        <v>2</v>
      </c>
      <c r="AB101" s="15">
        <v>2</v>
      </c>
      <c r="AC101" s="15">
        <v>2</v>
      </c>
      <c r="AD101" s="15">
        <v>2</v>
      </c>
      <c r="AE101" s="15">
        <v>2</v>
      </c>
      <c r="AF101" s="15">
        <v>2</v>
      </c>
      <c r="AG101" s="15">
        <v>2</v>
      </c>
      <c r="AH101" s="15">
        <v>2</v>
      </c>
      <c r="AI101" s="15">
        <v>2</v>
      </c>
      <c r="AJ101" s="15">
        <v>2</v>
      </c>
      <c r="AK101" s="15">
        <v>2</v>
      </c>
      <c r="AL101" s="15">
        <v>2</v>
      </c>
      <c r="AM101" s="15">
        <v>2</v>
      </c>
      <c r="AN101" s="17"/>
      <c r="AO101" s="17"/>
      <c r="AP101" s="17"/>
      <c r="AQ101" s="17"/>
      <c r="AR101" s="17"/>
      <c r="AS101" s="17"/>
      <c r="AT101" s="630"/>
      <c r="AU101" s="15"/>
      <c r="AV101" s="17"/>
      <c r="AW101" s="628" t="s">
        <v>19</v>
      </c>
      <c r="AX101" s="18"/>
      <c r="AY101" s="18"/>
      <c r="AZ101" s="18"/>
      <c r="BA101" s="18"/>
      <c r="BB101" s="18"/>
      <c r="BC101" s="18"/>
      <c r="BD101" s="18"/>
      <c r="BE101" s="3">
        <f>SUM(E101:BD101)</f>
        <v>64</v>
      </c>
      <c r="BF101" s="613"/>
    </row>
    <row r="102" spans="1:58">
      <c r="A102" s="612"/>
      <c r="B102" s="616"/>
      <c r="C102" s="615"/>
      <c r="D102" s="614" t="s">
        <v>6</v>
      </c>
      <c r="E102" s="15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8"/>
      <c r="W102" s="18"/>
      <c r="X102" s="15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630"/>
      <c r="AU102" s="15"/>
      <c r="AV102" s="17"/>
      <c r="AW102" s="18"/>
      <c r="AX102" s="18"/>
      <c r="AY102" s="18"/>
      <c r="AZ102" s="18"/>
      <c r="BA102" s="18"/>
      <c r="BB102" s="18"/>
      <c r="BC102" s="18"/>
      <c r="BD102" s="18"/>
      <c r="BE102" s="3"/>
      <c r="BF102" s="613">
        <v>64</v>
      </c>
    </row>
    <row r="103" spans="1:58" hidden="1">
      <c r="A103" s="612"/>
      <c r="B103" s="623" t="s">
        <v>237</v>
      </c>
      <c r="C103" s="622" t="s">
        <v>236</v>
      </c>
      <c r="D103" s="631" t="s">
        <v>5</v>
      </c>
      <c r="E103" s="20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629"/>
      <c r="W103" s="18"/>
      <c r="X103" s="20">
        <f>X105+X107</f>
        <v>0</v>
      </c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630"/>
      <c r="AU103" s="15"/>
      <c r="AV103" s="17"/>
      <c r="AW103" s="18"/>
      <c r="AX103" s="18"/>
      <c r="AY103" s="18"/>
      <c r="AZ103" s="18"/>
      <c r="BA103" s="18"/>
      <c r="BB103" s="18"/>
      <c r="BC103" s="18"/>
      <c r="BD103" s="18"/>
      <c r="BE103" s="3">
        <f>SUM(E103:BD103)</f>
        <v>0</v>
      </c>
      <c r="BF103" s="613"/>
    </row>
    <row r="104" spans="1:58" hidden="1">
      <c r="A104" s="612"/>
      <c r="B104" s="621"/>
      <c r="C104" s="620"/>
      <c r="D104" s="631" t="s">
        <v>6</v>
      </c>
      <c r="E104" s="20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629"/>
      <c r="W104" s="18"/>
      <c r="X104" s="20">
        <f>X106+X108</f>
        <v>0</v>
      </c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630"/>
      <c r="AU104" s="15"/>
      <c r="AV104" s="17"/>
      <c r="AW104" s="18"/>
      <c r="AX104" s="18"/>
      <c r="AY104" s="18"/>
      <c r="AZ104" s="18"/>
      <c r="BA104" s="18"/>
      <c r="BB104" s="18"/>
      <c r="BC104" s="18"/>
      <c r="BD104" s="18"/>
      <c r="BE104" s="3">
        <f>BE103/2</f>
        <v>0</v>
      </c>
      <c r="BF104" s="613"/>
    </row>
    <row r="105" spans="1:58" hidden="1">
      <c r="A105" s="612"/>
      <c r="B105" s="618"/>
      <c r="C105" s="617"/>
      <c r="D105" s="614"/>
      <c r="E105" s="15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8"/>
      <c r="W105" s="18"/>
      <c r="X105" s="15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630"/>
      <c r="AU105" s="15"/>
      <c r="AV105" s="17"/>
      <c r="AW105" s="18"/>
      <c r="AX105" s="18"/>
      <c r="AY105" s="18"/>
      <c r="AZ105" s="18"/>
      <c r="BA105" s="18"/>
      <c r="BB105" s="18"/>
      <c r="BC105" s="18"/>
      <c r="BD105" s="18"/>
      <c r="BE105" s="3">
        <f>SUM(E105:BD105)</f>
        <v>0</v>
      </c>
      <c r="BF105" s="613"/>
    </row>
    <row r="106" spans="1:58" hidden="1">
      <c r="A106" s="612"/>
      <c r="B106" s="616"/>
      <c r="C106" s="615"/>
      <c r="D106" s="614"/>
      <c r="E106" s="15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8"/>
      <c r="W106" s="18"/>
      <c r="X106" s="15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630"/>
      <c r="AU106" s="15"/>
      <c r="AV106" s="17"/>
      <c r="AW106" s="18"/>
      <c r="AX106" s="18"/>
      <c r="AY106" s="18"/>
      <c r="AZ106" s="18"/>
      <c r="BA106" s="18"/>
      <c r="BB106" s="18"/>
      <c r="BC106" s="18"/>
      <c r="BD106" s="18"/>
      <c r="BE106" s="3">
        <f>BE105/2</f>
        <v>0</v>
      </c>
      <c r="BF106" s="613"/>
    </row>
    <row r="107" spans="1:58" hidden="1">
      <c r="A107" s="612"/>
      <c r="B107" s="618"/>
      <c r="C107" s="617"/>
      <c r="D107" s="614"/>
      <c r="E107" s="15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8"/>
      <c r="W107" s="18"/>
      <c r="X107" s="15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630"/>
      <c r="AU107" s="15"/>
      <c r="AV107" s="17"/>
      <c r="AW107" s="18"/>
      <c r="AX107" s="18"/>
      <c r="AY107" s="18"/>
      <c r="AZ107" s="18"/>
      <c r="BA107" s="18"/>
      <c r="BB107" s="18"/>
      <c r="BC107" s="18"/>
      <c r="BD107" s="18"/>
      <c r="BE107" s="3">
        <f>SUM(E107:BD107)</f>
        <v>0</v>
      </c>
      <c r="BF107" s="613"/>
    </row>
    <row r="108" spans="1:58" hidden="1">
      <c r="A108" s="612"/>
      <c r="B108" s="616"/>
      <c r="C108" s="615"/>
      <c r="D108" s="614"/>
      <c r="E108" s="15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8"/>
      <c r="W108" s="18"/>
      <c r="X108" s="15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630"/>
      <c r="AU108" s="15"/>
      <c r="AV108" s="17"/>
      <c r="AW108" s="18"/>
      <c r="AX108" s="18"/>
      <c r="AY108" s="18"/>
      <c r="AZ108" s="18"/>
      <c r="BA108" s="18"/>
      <c r="BB108" s="18"/>
      <c r="BC108" s="18"/>
      <c r="BD108" s="18"/>
      <c r="BE108" s="3">
        <f>BE107/2</f>
        <v>0</v>
      </c>
      <c r="BF108" s="613"/>
    </row>
    <row r="109" spans="1:58">
      <c r="A109" s="612"/>
      <c r="B109" s="618" t="s">
        <v>235</v>
      </c>
      <c r="C109" s="617" t="s">
        <v>234</v>
      </c>
      <c r="D109" s="614" t="s">
        <v>5</v>
      </c>
      <c r="E109" s="15">
        <v>2</v>
      </c>
      <c r="F109" s="17">
        <v>4</v>
      </c>
      <c r="G109" s="17">
        <v>2</v>
      </c>
      <c r="H109" s="17">
        <v>4</v>
      </c>
      <c r="I109" s="17">
        <v>2</v>
      </c>
      <c r="J109" s="17">
        <v>4</v>
      </c>
      <c r="K109" s="17">
        <v>2</v>
      </c>
      <c r="L109" s="17">
        <v>4</v>
      </c>
      <c r="M109" s="17">
        <v>2</v>
      </c>
      <c r="N109" s="17">
        <v>4</v>
      </c>
      <c r="O109" s="17">
        <v>2</v>
      </c>
      <c r="P109" s="17">
        <v>4</v>
      </c>
      <c r="Q109" s="17">
        <v>2</v>
      </c>
      <c r="R109" s="17">
        <v>4</v>
      </c>
      <c r="S109" s="17">
        <v>2</v>
      </c>
      <c r="T109" s="17">
        <v>4</v>
      </c>
      <c r="U109" s="17"/>
      <c r="V109" s="628" t="s">
        <v>226</v>
      </c>
      <c r="W109" s="18"/>
      <c r="X109" s="15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630"/>
      <c r="AU109" s="15"/>
      <c r="AV109" s="17"/>
      <c r="AW109" s="18"/>
      <c r="AX109" s="18"/>
      <c r="AY109" s="18"/>
      <c r="AZ109" s="18"/>
      <c r="BA109" s="18"/>
      <c r="BB109" s="18"/>
      <c r="BC109" s="18"/>
      <c r="BD109" s="18"/>
      <c r="BE109" s="3">
        <f>SUM(E109:BD109)</f>
        <v>48</v>
      </c>
      <c r="BF109" s="613"/>
    </row>
    <row r="110" spans="1:58">
      <c r="A110" s="612"/>
      <c r="B110" s="616"/>
      <c r="C110" s="615"/>
      <c r="D110" s="614" t="s">
        <v>6</v>
      </c>
      <c r="E110" s="15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8"/>
      <c r="W110" s="18"/>
      <c r="X110" s="15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630"/>
      <c r="AU110" s="15"/>
      <c r="AV110" s="17"/>
      <c r="AW110" s="18"/>
      <c r="AX110" s="18"/>
      <c r="AY110" s="18"/>
      <c r="AZ110" s="18"/>
      <c r="BA110" s="18"/>
      <c r="BB110" s="18"/>
      <c r="BC110" s="18"/>
      <c r="BD110" s="18"/>
      <c r="BE110" s="3"/>
      <c r="BF110" s="613">
        <v>24</v>
      </c>
    </row>
    <row r="111" spans="1:58" ht="12.75" customHeight="1">
      <c r="A111" s="612"/>
      <c r="B111" s="618" t="s">
        <v>130</v>
      </c>
      <c r="C111" s="617" t="s">
        <v>233</v>
      </c>
      <c r="D111" s="614" t="s">
        <v>5</v>
      </c>
      <c r="E111" s="15">
        <v>4</v>
      </c>
      <c r="F111" s="17">
        <v>2</v>
      </c>
      <c r="G111" s="17">
        <v>4</v>
      </c>
      <c r="H111" s="17">
        <v>2</v>
      </c>
      <c r="I111" s="17">
        <v>4</v>
      </c>
      <c r="J111" s="17">
        <v>2</v>
      </c>
      <c r="K111" s="17">
        <v>4</v>
      </c>
      <c r="L111" s="17">
        <v>2</v>
      </c>
      <c r="M111" s="17">
        <v>4</v>
      </c>
      <c r="N111" s="17">
        <v>2</v>
      </c>
      <c r="O111" s="17">
        <v>4</v>
      </c>
      <c r="P111" s="17">
        <v>2</v>
      </c>
      <c r="Q111" s="17">
        <v>4</v>
      </c>
      <c r="R111" s="17">
        <v>2</v>
      </c>
      <c r="S111" s="17">
        <v>4</v>
      </c>
      <c r="T111" s="17">
        <v>2</v>
      </c>
      <c r="U111" s="17"/>
      <c r="V111" s="628" t="s">
        <v>226</v>
      </c>
      <c r="W111" s="18"/>
      <c r="X111" s="630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630"/>
      <c r="AU111" s="15"/>
      <c r="AV111" s="17"/>
      <c r="AW111" s="18"/>
      <c r="AX111" s="18"/>
      <c r="AY111" s="18"/>
      <c r="AZ111" s="18"/>
      <c r="BA111" s="18"/>
      <c r="BB111" s="18"/>
      <c r="BC111" s="18"/>
      <c r="BD111" s="18"/>
      <c r="BE111" s="3">
        <f>SUM(E111:BD111)</f>
        <v>48</v>
      </c>
      <c r="BF111" s="613"/>
    </row>
    <row r="112" spans="1:58">
      <c r="A112" s="612"/>
      <c r="B112" s="616"/>
      <c r="C112" s="615"/>
      <c r="D112" s="614" t="s">
        <v>6</v>
      </c>
      <c r="E112" s="15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8"/>
      <c r="W112" s="18"/>
      <c r="X112" s="15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630"/>
      <c r="AU112" s="15"/>
      <c r="AV112" s="17"/>
      <c r="AW112" s="18"/>
      <c r="AX112" s="18"/>
      <c r="AY112" s="18"/>
      <c r="AZ112" s="18"/>
      <c r="BA112" s="18"/>
      <c r="BB112" s="18"/>
      <c r="BC112" s="18"/>
      <c r="BD112" s="18"/>
      <c r="BE112" s="3"/>
      <c r="BF112" s="613">
        <v>24</v>
      </c>
    </row>
    <row r="113" spans="1:58" ht="12.75" hidden="1" customHeight="1">
      <c r="A113" s="612"/>
      <c r="B113" s="618" t="s">
        <v>89</v>
      </c>
      <c r="C113" s="617"/>
      <c r="D113" s="614" t="s">
        <v>5</v>
      </c>
      <c r="E113" s="15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8"/>
      <c r="W113" s="18"/>
      <c r="X113" s="15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630"/>
      <c r="AU113" s="15"/>
      <c r="AV113" s="17"/>
      <c r="AW113" s="18"/>
      <c r="AX113" s="18"/>
      <c r="AY113" s="18"/>
      <c r="AZ113" s="18"/>
      <c r="BA113" s="18"/>
      <c r="BB113" s="18"/>
      <c r="BC113" s="18"/>
      <c r="BD113" s="18"/>
      <c r="BE113" s="3">
        <f>SUM(E113:BD113)</f>
        <v>0</v>
      </c>
      <c r="BF113" s="613"/>
    </row>
    <row r="114" spans="1:58" ht="12.75" hidden="1" customHeight="1">
      <c r="A114" s="612"/>
      <c r="B114" s="616"/>
      <c r="C114" s="615"/>
      <c r="D114" s="614" t="s">
        <v>6</v>
      </c>
      <c r="E114" s="15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8"/>
      <c r="W114" s="18"/>
      <c r="X114" s="15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630"/>
      <c r="AU114" s="15"/>
      <c r="AV114" s="17"/>
      <c r="AW114" s="18"/>
      <c r="AX114" s="18"/>
      <c r="AY114" s="18"/>
      <c r="AZ114" s="18"/>
      <c r="BA114" s="18"/>
      <c r="BB114" s="18"/>
      <c r="BC114" s="18"/>
      <c r="BD114" s="18"/>
      <c r="BE114" s="3">
        <f>BE113/2</f>
        <v>0</v>
      </c>
      <c r="BF114" s="613"/>
    </row>
    <row r="115" spans="1:58" ht="24.75" hidden="1" customHeight="1">
      <c r="A115" s="612"/>
      <c r="B115" s="618" t="s">
        <v>87</v>
      </c>
      <c r="C115" s="617"/>
      <c r="D115" s="614" t="s">
        <v>5</v>
      </c>
      <c r="E115" s="15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8"/>
      <c r="W115" s="18"/>
      <c r="X115" s="15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630"/>
      <c r="AU115" s="15"/>
      <c r="AV115" s="17"/>
      <c r="AW115" s="18"/>
      <c r="AX115" s="18"/>
      <c r="AY115" s="18"/>
      <c r="AZ115" s="18"/>
      <c r="BA115" s="18"/>
      <c r="BB115" s="18"/>
      <c r="BC115" s="18"/>
      <c r="BD115" s="18"/>
      <c r="BE115" s="3">
        <f>SUM(E115:BD115)</f>
        <v>0</v>
      </c>
      <c r="BF115" s="613"/>
    </row>
    <row r="116" spans="1:58" ht="24.75" hidden="1" customHeight="1">
      <c r="A116" s="612"/>
      <c r="B116" s="616"/>
      <c r="C116" s="615"/>
      <c r="D116" s="614" t="s">
        <v>6</v>
      </c>
      <c r="E116" s="15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8"/>
      <c r="W116" s="18"/>
      <c r="X116" s="15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630"/>
      <c r="AU116" s="15"/>
      <c r="AV116" s="17"/>
      <c r="AW116" s="18"/>
      <c r="AX116" s="18"/>
      <c r="AY116" s="18"/>
      <c r="AZ116" s="18"/>
      <c r="BA116" s="18"/>
      <c r="BB116" s="18"/>
      <c r="BC116" s="18"/>
      <c r="BD116" s="18"/>
      <c r="BE116" s="3">
        <f>BE115/2</f>
        <v>0</v>
      </c>
      <c r="BF116" s="613"/>
    </row>
    <row r="117" spans="1:58" ht="12.75" hidden="1" customHeight="1">
      <c r="A117" s="612"/>
      <c r="B117" s="618" t="s">
        <v>75</v>
      </c>
      <c r="C117" s="617"/>
      <c r="D117" s="614" t="s">
        <v>5</v>
      </c>
      <c r="E117" s="15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8"/>
      <c r="W117" s="18"/>
      <c r="X117" s="15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630"/>
      <c r="AU117" s="15"/>
      <c r="AV117" s="17"/>
      <c r="AW117" s="18"/>
      <c r="AX117" s="18"/>
      <c r="AY117" s="18"/>
      <c r="AZ117" s="18"/>
      <c r="BA117" s="18"/>
      <c r="BB117" s="18"/>
      <c r="BC117" s="18"/>
      <c r="BD117" s="18"/>
      <c r="BE117" s="3">
        <f>SUM(E117:BD117)</f>
        <v>0</v>
      </c>
      <c r="BF117" s="613"/>
    </row>
    <row r="118" spans="1:58" ht="12.75" hidden="1" customHeight="1">
      <c r="A118" s="612"/>
      <c r="B118" s="616"/>
      <c r="C118" s="615"/>
      <c r="D118" s="614" t="s">
        <v>6</v>
      </c>
      <c r="E118" s="15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8"/>
      <c r="W118" s="18"/>
      <c r="X118" s="15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630"/>
      <c r="AU118" s="15"/>
      <c r="AV118" s="17"/>
      <c r="AW118" s="18"/>
      <c r="AX118" s="18"/>
      <c r="AY118" s="18"/>
      <c r="AZ118" s="18"/>
      <c r="BA118" s="18"/>
      <c r="BB118" s="18"/>
      <c r="BC118" s="18"/>
      <c r="BD118" s="18"/>
      <c r="BE118" s="3">
        <f>BE117/2</f>
        <v>0</v>
      </c>
      <c r="BF118" s="613"/>
    </row>
    <row r="119" spans="1:58" ht="12.75" hidden="1" customHeight="1">
      <c r="A119" s="612"/>
      <c r="B119" s="618" t="s">
        <v>184</v>
      </c>
      <c r="C119" s="617"/>
      <c r="D119" s="614" t="s">
        <v>5</v>
      </c>
      <c r="E119" s="15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8"/>
      <c r="W119" s="18"/>
      <c r="X119" s="15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630"/>
      <c r="AU119" s="15"/>
      <c r="AV119" s="17"/>
      <c r="AW119" s="18"/>
      <c r="AX119" s="18"/>
      <c r="AY119" s="18"/>
      <c r="AZ119" s="18"/>
      <c r="BA119" s="18"/>
      <c r="BB119" s="18"/>
      <c r="BC119" s="18"/>
      <c r="BD119" s="18"/>
      <c r="BE119" s="3">
        <f>SUM(E119:BD119)</f>
        <v>0</v>
      </c>
      <c r="BF119" s="613"/>
    </row>
    <row r="120" spans="1:58" ht="12.75" hidden="1" customHeight="1">
      <c r="A120" s="612"/>
      <c r="B120" s="616"/>
      <c r="C120" s="615"/>
      <c r="D120" s="614" t="s">
        <v>6</v>
      </c>
      <c r="E120" s="15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8"/>
      <c r="W120" s="18"/>
      <c r="X120" s="15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630"/>
      <c r="AU120" s="15"/>
      <c r="AV120" s="17"/>
      <c r="AW120" s="18"/>
      <c r="AX120" s="18"/>
      <c r="AY120" s="18"/>
      <c r="AZ120" s="18"/>
      <c r="BA120" s="18"/>
      <c r="BB120" s="18"/>
      <c r="BC120" s="18"/>
      <c r="BD120" s="18"/>
      <c r="BE120" s="3">
        <f>BE119/2</f>
        <v>0</v>
      </c>
      <c r="BF120" s="613"/>
    </row>
    <row r="121" spans="1:58" ht="12.75" hidden="1" customHeight="1">
      <c r="A121" s="612"/>
      <c r="B121" s="618" t="s">
        <v>232</v>
      </c>
      <c r="C121" s="617"/>
      <c r="D121" s="614" t="s">
        <v>5</v>
      </c>
      <c r="E121" s="15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8"/>
      <c r="W121" s="18"/>
      <c r="X121" s="15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630"/>
      <c r="AU121" s="15"/>
      <c r="AV121" s="17"/>
      <c r="AW121" s="18"/>
      <c r="AX121" s="18"/>
      <c r="AY121" s="18"/>
      <c r="AZ121" s="18"/>
      <c r="BA121" s="18"/>
      <c r="BB121" s="18"/>
      <c r="BC121" s="18"/>
      <c r="BD121" s="18"/>
      <c r="BE121" s="3">
        <f>SUM(E121:BD121)</f>
        <v>0</v>
      </c>
      <c r="BF121" s="613"/>
    </row>
    <row r="122" spans="1:58" ht="12.75" hidden="1" customHeight="1">
      <c r="A122" s="612"/>
      <c r="B122" s="616"/>
      <c r="C122" s="615"/>
      <c r="D122" s="614" t="s">
        <v>6</v>
      </c>
      <c r="E122" s="15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8"/>
      <c r="W122" s="18"/>
      <c r="X122" s="15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630"/>
      <c r="AU122" s="15"/>
      <c r="AV122" s="17"/>
      <c r="AW122" s="18"/>
      <c r="AX122" s="18"/>
      <c r="AY122" s="18"/>
      <c r="AZ122" s="18"/>
      <c r="BA122" s="18"/>
      <c r="BB122" s="18"/>
      <c r="BC122" s="18"/>
      <c r="BD122" s="18"/>
      <c r="BE122" s="3">
        <f>BE121/2</f>
        <v>0</v>
      </c>
      <c r="BF122" s="613"/>
    </row>
    <row r="123" spans="1:58">
      <c r="A123" s="612"/>
      <c r="B123" s="618" t="s">
        <v>89</v>
      </c>
      <c r="C123" s="617" t="s">
        <v>126</v>
      </c>
      <c r="D123" s="614" t="s">
        <v>5</v>
      </c>
      <c r="E123" s="15">
        <v>6</v>
      </c>
      <c r="F123" s="17">
        <v>6</v>
      </c>
      <c r="G123" s="17">
        <v>6</v>
      </c>
      <c r="H123" s="17">
        <v>6</v>
      </c>
      <c r="I123" s="17">
        <v>6</v>
      </c>
      <c r="J123" s="17">
        <v>6</v>
      </c>
      <c r="K123" s="17">
        <v>6</v>
      </c>
      <c r="L123" s="17">
        <v>6</v>
      </c>
      <c r="M123" s="17">
        <v>6</v>
      </c>
      <c r="N123" s="17">
        <v>6</v>
      </c>
      <c r="O123" s="17">
        <v>6</v>
      </c>
      <c r="P123" s="17">
        <v>2</v>
      </c>
      <c r="Q123" s="17"/>
      <c r="R123" s="17"/>
      <c r="S123" s="17"/>
      <c r="T123" s="17"/>
      <c r="U123" s="17"/>
      <c r="V123" s="628" t="s">
        <v>226</v>
      </c>
      <c r="W123" s="18"/>
      <c r="X123" s="15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630"/>
      <c r="AU123" s="15"/>
      <c r="AV123" s="17"/>
      <c r="AW123" s="18"/>
      <c r="AX123" s="18"/>
      <c r="AY123" s="18"/>
      <c r="AZ123" s="18"/>
      <c r="BA123" s="18"/>
      <c r="BB123" s="18"/>
      <c r="BC123" s="18"/>
      <c r="BD123" s="18"/>
      <c r="BE123" s="3">
        <f>SUM(E123:BD123)</f>
        <v>68</v>
      </c>
      <c r="BF123" s="613"/>
    </row>
    <row r="124" spans="1:58">
      <c r="A124" s="612"/>
      <c r="B124" s="616"/>
      <c r="C124" s="615"/>
      <c r="D124" s="614" t="s">
        <v>6</v>
      </c>
      <c r="E124" s="15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8"/>
      <c r="W124" s="18"/>
      <c r="X124" s="15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630"/>
      <c r="AU124" s="15"/>
      <c r="AV124" s="17"/>
      <c r="AW124" s="18"/>
      <c r="AX124" s="18"/>
      <c r="AY124" s="18"/>
      <c r="AZ124" s="18"/>
      <c r="BA124" s="18"/>
      <c r="BB124" s="18"/>
      <c r="BC124" s="18"/>
      <c r="BD124" s="18"/>
      <c r="BE124" s="3"/>
      <c r="BF124" s="613">
        <v>34</v>
      </c>
    </row>
    <row r="125" spans="1:58">
      <c r="A125" s="612"/>
      <c r="B125" s="618" t="s">
        <v>231</v>
      </c>
      <c r="C125" s="617" t="s">
        <v>230</v>
      </c>
      <c r="D125" s="614" t="s">
        <v>5</v>
      </c>
      <c r="E125" s="15">
        <v>6</v>
      </c>
      <c r="F125" s="17">
        <v>6</v>
      </c>
      <c r="G125" s="17">
        <v>6</v>
      </c>
      <c r="H125" s="17">
        <v>6</v>
      </c>
      <c r="I125" s="17">
        <v>6</v>
      </c>
      <c r="J125" s="17">
        <v>6</v>
      </c>
      <c r="K125" s="17">
        <v>6</v>
      </c>
      <c r="L125" s="17">
        <v>6</v>
      </c>
      <c r="M125" s="17">
        <v>6</v>
      </c>
      <c r="N125" s="17">
        <v>6</v>
      </c>
      <c r="O125" s="17">
        <v>6</v>
      </c>
      <c r="P125" s="17">
        <v>6</v>
      </c>
      <c r="Q125" s="17">
        <v>6</v>
      </c>
      <c r="R125" s="17">
        <v>6</v>
      </c>
      <c r="S125" s="17">
        <v>6</v>
      </c>
      <c r="T125" s="17">
        <v>6</v>
      </c>
      <c r="U125" s="610" t="s">
        <v>229</v>
      </c>
      <c r="V125" s="18"/>
      <c r="W125" s="18"/>
      <c r="X125" s="15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630"/>
      <c r="AU125" s="15"/>
      <c r="AV125" s="17"/>
      <c r="AW125" s="18"/>
      <c r="AX125" s="18"/>
      <c r="AY125" s="18"/>
      <c r="AZ125" s="18"/>
      <c r="BA125" s="18"/>
      <c r="BB125" s="18"/>
      <c r="BC125" s="18"/>
      <c r="BD125" s="18"/>
      <c r="BE125" s="3">
        <f>SUM(E125:BD125)</f>
        <v>96</v>
      </c>
      <c r="BF125" s="613"/>
    </row>
    <row r="126" spans="1:58">
      <c r="A126" s="612"/>
      <c r="B126" s="616"/>
      <c r="C126" s="615"/>
      <c r="D126" s="614" t="s">
        <v>6</v>
      </c>
      <c r="E126" s="15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8"/>
      <c r="W126" s="18"/>
      <c r="X126" s="15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630"/>
      <c r="AU126" s="15"/>
      <c r="AV126" s="17"/>
      <c r="AW126" s="18"/>
      <c r="AX126" s="18"/>
      <c r="AY126" s="18"/>
      <c r="AZ126" s="18"/>
      <c r="BA126" s="18"/>
      <c r="BB126" s="18"/>
      <c r="BC126" s="18"/>
      <c r="BD126" s="18"/>
      <c r="BE126" s="3"/>
      <c r="BF126" s="613">
        <v>48</v>
      </c>
    </row>
    <row r="127" spans="1:58" ht="20.25" customHeight="1">
      <c r="A127" s="612"/>
      <c r="B127" s="618" t="s">
        <v>101</v>
      </c>
      <c r="C127" s="617" t="s">
        <v>228</v>
      </c>
      <c r="D127" s="614" t="s">
        <v>5</v>
      </c>
      <c r="E127" s="15">
        <v>8</v>
      </c>
      <c r="F127" s="15">
        <v>8</v>
      </c>
      <c r="G127" s="15">
        <v>8</v>
      </c>
      <c r="H127" s="15">
        <v>8</v>
      </c>
      <c r="I127" s="15">
        <v>8</v>
      </c>
      <c r="J127" s="15">
        <v>8</v>
      </c>
      <c r="K127" s="15">
        <v>8</v>
      </c>
      <c r="L127" s="15">
        <v>8</v>
      </c>
      <c r="M127" s="15">
        <v>8</v>
      </c>
      <c r="N127" s="15">
        <v>8</v>
      </c>
      <c r="O127" s="15">
        <v>8</v>
      </c>
      <c r="P127" s="15">
        <v>8</v>
      </c>
      <c r="Q127" s="15">
        <v>8</v>
      </c>
      <c r="R127" s="15">
        <v>8</v>
      </c>
      <c r="S127" s="15">
        <v>8</v>
      </c>
      <c r="T127" s="15">
        <v>8</v>
      </c>
      <c r="U127" s="17"/>
      <c r="V127" s="628" t="s">
        <v>226</v>
      </c>
      <c r="W127" s="18"/>
      <c r="X127" s="17">
        <v>24</v>
      </c>
      <c r="Y127" s="17">
        <v>22</v>
      </c>
      <c r="Z127" s="17">
        <v>24</v>
      </c>
      <c r="AA127" s="17">
        <v>22</v>
      </c>
      <c r="AB127" s="17">
        <v>24</v>
      </c>
      <c r="AC127" s="17">
        <v>22</v>
      </c>
      <c r="AD127" s="17">
        <v>24</v>
      </c>
      <c r="AE127" s="17">
        <v>22</v>
      </c>
      <c r="AF127" s="17">
        <v>24</v>
      </c>
      <c r="AG127" s="17">
        <v>22</v>
      </c>
      <c r="AH127" s="17">
        <v>24</v>
      </c>
      <c r="AI127" s="17">
        <v>22</v>
      </c>
      <c r="AJ127" s="17">
        <v>24</v>
      </c>
      <c r="AK127" s="17">
        <v>22</v>
      </c>
      <c r="AL127" s="17">
        <v>24</v>
      </c>
      <c r="AM127" s="17">
        <v>22</v>
      </c>
      <c r="AN127" s="17"/>
      <c r="AO127" s="17"/>
      <c r="AP127" s="17"/>
      <c r="AQ127" s="17"/>
      <c r="AR127" s="17"/>
      <c r="AS127" s="17"/>
      <c r="AT127" s="17"/>
      <c r="AU127" s="17"/>
      <c r="AV127" s="17"/>
      <c r="AW127" s="628" t="s">
        <v>226</v>
      </c>
      <c r="AX127" s="18"/>
      <c r="AY127" s="18"/>
      <c r="AZ127" s="18"/>
      <c r="BA127" s="18"/>
      <c r="BB127" s="18"/>
      <c r="BC127" s="18"/>
      <c r="BD127" s="18"/>
      <c r="BE127" s="3">
        <f>SUM(E127:BD127)</f>
        <v>496</v>
      </c>
      <c r="BF127" s="613"/>
    </row>
    <row r="128" spans="1:58" ht="18.75" customHeight="1">
      <c r="A128" s="612"/>
      <c r="B128" s="616"/>
      <c r="C128" s="615"/>
      <c r="D128" s="614" t="s">
        <v>6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629"/>
      <c r="W128" s="18"/>
      <c r="X128" s="25"/>
      <c r="Y128" s="25"/>
      <c r="Z128" s="25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8"/>
      <c r="AX128" s="18"/>
      <c r="AY128" s="18"/>
      <c r="AZ128" s="18"/>
      <c r="BA128" s="18"/>
      <c r="BB128" s="18"/>
      <c r="BC128" s="18"/>
      <c r="BD128" s="18"/>
      <c r="BE128" s="3"/>
      <c r="BF128" s="613">
        <v>248</v>
      </c>
    </row>
    <row r="129" spans="1:58" ht="15" customHeight="1">
      <c r="A129" s="612"/>
      <c r="B129" s="618" t="s">
        <v>105</v>
      </c>
      <c r="C129" s="617" t="s">
        <v>78</v>
      </c>
      <c r="D129" s="614" t="s">
        <v>5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8"/>
      <c r="W129" s="18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628">
        <v>36</v>
      </c>
      <c r="AT129" s="628">
        <v>36</v>
      </c>
      <c r="AU129" s="628">
        <v>36</v>
      </c>
      <c r="AV129" s="628">
        <v>36</v>
      </c>
      <c r="AW129" s="18"/>
      <c r="AX129" s="18"/>
      <c r="AY129" s="18"/>
      <c r="AZ129" s="18"/>
      <c r="BA129" s="18"/>
      <c r="BB129" s="18"/>
      <c r="BC129" s="18"/>
      <c r="BD129" s="18"/>
      <c r="BE129" s="3">
        <f>SUM(E129:BD129)</f>
        <v>144</v>
      </c>
      <c r="BF129" s="613"/>
    </row>
    <row r="130" spans="1:58" ht="16.5" customHeight="1">
      <c r="A130" s="612"/>
      <c r="B130" s="616"/>
      <c r="C130" s="626"/>
      <c r="D130" s="614" t="s">
        <v>6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8"/>
      <c r="W130" s="18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8"/>
      <c r="AX130" s="18"/>
      <c r="AY130" s="18"/>
      <c r="AZ130" s="18"/>
      <c r="BA130" s="18"/>
      <c r="BB130" s="18"/>
      <c r="BC130" s="18"/>
      <c r="BD130" s="18"/>
      <c r="BE130" s="3"/>
      <c r="BF130" s="613"/>
    </row>
    <row r="131" spans="1:58">
      <c r="A131" s="612"/>
      <c r="B131" s="618" t="s">
        <v>77</v>
      </c>
      <c r="C131" s="617" t="s">
        <v>227</v>
      </c>
      <c r="D131" s="614" t="s">
        <v>5</v>
      </c>
      <c r="E131" s="17">
        <v>6</v>
      </c>
      <c r="F131" s="17">
        <v>6</v>
      </c>
      <c r="G131" s="17">
        <v>6</v>
      </c>
      <c r="H131" s="17">
        <v>6</v>
      </c>
      <c r="I131" s="17">
        <v>6</v>
      </c>
      <c r="J131" s="17">
        <v>6</v>
      </c>
      <c r="K131" s="17">
        <v>6</v>
      </c>
      <c r="L131" s="17">
        <v>6</v>
      </c>
      <c r="M131" s="17">
        <v>6</v>
      </c>
      <c r="N131" s="17">
        <v>6</v>
      </c>
      <c r="O131" s="17">
        <v>6</v>
      </c>
      <c r="P131" s="17">
        <v>10</v>
      </c>
      <c r="Q131" s="17">
        <v>12</v>
      </c>
      <c r="R131" s="17">
        <v>12</v>
      </c>
      <c r="S131" s="17">
        <v>12</v>
      </c>
      <c r="T131" s="17">
        <v>12</v>
      </c>
      <c r="U131" s="17"/>
      <c r="V131" s="628" t="s">
        <v>226</v>
      </c>
      <c r="W131" s="18"/>
      <c r="X131" s="17">
        <v>6</v>
      </c>
      <c r="Y131" s="17">
        <v>6</v>
      </c>
      <c r="Z131" s="17">
        <v>6</v>
      </c>
      <c r="AA131" s="17">
        <v>6</v>
      </c>
      <c r="AB131" s="17">
        <v>6</v>
      </c>
      <c r="AC131" s="17">
        <v>6</v>
      </c>
      <c r="AD131" s="17">
        <v>6</v>
      </c>
      <c r="AE131" s="17">
        <v>6</v>
      </c>
      <c r="AF131" s="17">
        <v>6</v>
      </c>
      <c r="AG131" s="17">
        <v>6</v>
      </c>
      <c r="AH131" s="17">
        <v>6</v>
      </c>
      <c r="AI131" s="17">
        <v>6</v>
      </c>
      <c r="AJ131" s="17">
        <v>6</v>
      </c>
      <c r="AK131" s="17">
        <v>6</v>
      </c>
      <c r="AL131" s="17">
        <v>6</v>
      </c>
      <c r="AM131" s="17">
        <v>6</v>
      </c>
      <c r="AN131" s="17"/>
      <c r="AO131" s="17"/>
      <c r="AP131" s="17"/>
      <c r="AQ131" s="17"/>
      <c r="AR131" s="17"/>
      <c r="AS131" s="17"/>
      <c r="AT131" s="17"/>
      <c r="AU131" s="17"/>
      <c r="AV131" s="17"/>
      <c r="AW131" s="628" t="s">
        <v>226</v>
      </c>
      <c r="AX131" s="18"/>
      <c r="AY131" s="18"/>
      <c r="AZ131" s="18"/>
      <c r="BA131" s="18"/>
      <c r="BB131" s="18"/>
      <c r="BC131" s="18"/>
      <c r="BD131" s="18"/>
      <c r="BE131" s="3">
        <f>SUM(E131:BD131)</f>
        <v>220</v>
      </c>
      <c r="BF131" s="613"/>
    </row>
    <row r="132" spans="1:58">
      <c r="A132" s="612"/>
      <c r="B132" s="627"/>
      <c r="C132" s="626"/>
      <c r="D132" s="614" t="s">
        <v>6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8"/>
      <c r="W132" s="18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8"/>
      <c r="AX132" s="18"/>
      <c r="AY132" s="18"/>
      <c r="AZ132" s="18"/>
      <c r="BA132" s="18"/>
      <c r="BB132" s="18"/>
      <c r="BC132" s="18"/>
      <c r="BD132" s="18"/>
      <c r="BE132" s="3"/>
      <c r="BF132" s="613">
        <v>110</v>
      </c>
    </row>
    <row r="133" spans="1:58">
      <c r="A133" s="612"/>
      <c r="B133" s="618" t="s">
        <v>225</v>
      </c>
      <c r="C133" s="617" t="s">
        <v>78</v>
      </c>
      <c r="D133" s="614" t="s">
        <v>5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8"/>
      <c r="W133" s="18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628">
        <v>36</v>
      </c>
      <c r="AO133" s="628">
        <v>36</v>
      </c>
      <c r="AP133" s="17"/>
      <c r="AQ133" s="17"/>
      <c r="AR133" s="17"/>
      <c r="AS133" s="17"/>
      <c r="AT133" s="17"/>
      <c r="AU133" s="17"/>
      <c r="AV133" s="17"/>
      <c r="AW133" s="18"/>
      <c r="AX133" s="18"/>
      <c r="AY133" s="18"/>
      <c r="AZ133" s="18"/>
      <c r="BA133" s="18"/>
      <c r="BB133" s="18"/>
      <c r="BC133" s="18"/>
      <c r="BD133" s="18"/>
      <c r="BE133" s="3">
        <f>SUM(E133:BD133)</f>
        <v>72</v>
      </c>
      <c r="BF133" s="613"/>
    </row>
    <row r="134" spans="1:58">
      <c r="A134" s="612"/>
      <c r="B134" s="627"/>
      <c r="C134" s="626"/>
      <c r="D134" s="614" t="s">
        <v>6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8"/>
      <c r="W134" s="18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8"/>
      <c r="AX134" s="18"/>
      <c r="AY134" s="18"/>
      <c r="AZ134" s="18"/>
      <c r="BA134" s="18"/>
      <c r="BB134" s="18"/>
      <c r="BC134" s="18"/>
      <c r="BD134" s="18"/>
      <c r="BE134" s="3"/>
      <c r="BF134" s="613"/>
    </row>
    <row r="135" spans="1:58">
      <c r="A135" s="612"/>
      <c r="B135" s="618" t="s">
        <v>224</v>
      </c>
      <c r="C135" s="617" t="s">
        <v>218</v>
      </c>
      <c r="D135" s="614" t="s">
        <v>5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8"/>
      <c r="W135" s="18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628">
        <v>36</v>
      </c>
      <c r="AQ135" s="628">
        <v>36</v>
      </c>
      <c r="AR135" s="609" t="s">
        <v>20</v>
      </c>
      <c r="AS135" s="17"/>
      <c r="AT135" s="17"/>
      <c r="AU135" s="17"/>
      <c r="AV135" s="17"/>
      <c r="AW135" s="18"/>
      <c r="AX135" s="18"/>
      <c r="AY135" s="18"/>
      <c r="AZ135" s="18"/>
      <c r="BA135" s="18"/>
      <c r="BB135" s="18"/>
      <c r="BC135" s="18"/>
      <c r="BD135" s="18"/>
      <c r="BE135" s="3">
        <f>SUM(E135:BD135)</f>
        <v>72</v>
      </c>
      <c r="BF135" s="613"/>
    </row>
    <row r="136" spans="1:58">
      <c r="A136" s="612"/>
      <c r="B136" s="627"/>
      <c r="C136" s="626"/>
      <c r="D136" s="614" t="s">
        <v>6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8"/>
      <c r="W136" s="18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8"/>
      <c r="AX136" s="18"/>
      <c r="AY136" s="18"/>
      <c r="AZ136" s="18"/>
      <c r="BA136" s="18"/>
      <c r="BB136" s="18"/>
      <c r="BC136" s="18"/>
      <c r="BD136" s="18"/>
      <c r="BE136" s="3"/>
      <c r="BF136" s="613"/>
    </row>
    <row r="137" spans="1:58">
      <c r="A137" s="612"/>
      <c r="B137" s="618" t="s">
        <v>217</v>
      </c>
      <c r="C137" s="617" t="s">
        <v>216</v>
      </c>
      <c r="D137" s="614" t="s">
        <v>5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8"/>
      <c r="W137" s="18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S137" s="17"/>
      <c r="AT137" s="17"/>
      <c r="AU137" s="17"/>
      <c r="AV137" s="17"/>
      <c r="AW137" s="18"/>
      <c r="AX137" s="18"/>
      <c r="AY137" s="18"/>
      <c r="AZ137" s="18"/>
      <c r="BA137" s="18"/>
      <c r="BB137" s="18"/>
      <c r="BC137" s="18"/>
      <c r="BD137" s="18"/>
      <c r="BE137" s="3"/>
      <c r="BF137" s="613"/>
    </row>
    <row r="138" spans="1:58">
      <c r="A138" s="612"/>
      <c r="B138" s="627"/>
      <c r="C138" s="626"/>
      <c r="D138" s="614" t="s">
        <v>6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8"/>
      <c r="W138" s="18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8"/>
      <c r="AX138" s="18"/>
      <c r="AY138" s="18"/>
      <c r="AZ138" s="18"/>
      <c r="BA138" s="18"/>
      <c r="BB138" s="18"/>
      <c r="BC138" s="18"/>
      <c r="BD138" s="18"/>
      <c r="BE138" s="3"/>
      <c r="BF138" s="613"/>
    </row>
    <row r="139" spans="1:58" ht="20.25" hidden="1" customHeight="1">
      <c r="A139" s="612"/>
      <c r="B139" s="623" t="s">
        <v>223</v>
      </c>
      <c r="C139" s="622" t="s">
        <v>222</v>
      </c>
      <c r="D139" s="625" t="s">
        <v>5</v>
      </c>
      <c r="E139" s="20"/>
      <c r="F139" s="20"/>
      <c r="G139" s="20"/>
      <c r="H139" s="20"/>
      <c r="I139" s="20">
        <f>I141+I143</f>
        <v>0</v>
      </c>
      <c r="J139" s="20">
        <f>J141+J143</f>
        <v>0</v>
      </c>
      <c r="K139" s="20">
        <f>K141+K143</f>
        <v>0</v>
      </c>
      <c r="L139" s="20">
        <f>L141+L143</f>
        <v>0</v>
      </c>
      <c r="M139" s="20">
        <f>M141+M143</f>
        <v>0</v>
      </c>
      <c r="N139" s="20">
        <f>N141+N143</f>
        <v>0</v>
      </c>
      <c r="O139" s="20">
        <f>O141+O143</f>
        <v>0</v>
      </c>
      <c r="P139" s="20">
        <f>P141+P143</f>
        <v>0</v>
      </c>
      <c r="Q139" s="20">
        <f>Q141+Q143</f>
        <v>0</v>
      </c>
      <c r="R139" s="20">
        <f>R141+R143</f>
        <v>0</v>
      </c>
      <c r="S139" s="20">
        <f>S141+S143</f>
        <v>0</v>
      </c>
      <c r="T139" s="20">
        <f>T141+T143</f>
        <v>0</v>
      </c>
      <c r="U139" s="20"/>
      <c r="V139" s="18"/>
      <c r="W139" s="18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17"/>
      <c r="AW139" s="18"/>
      <c r="AX139" s="18"/>
      <c r="AY139" s="18"/>
      <c r="AZ139" s="18"/>
      <c r="BA139" s="18"/>
      <c r="BB139" s="18"/>
      <c r="BC139" s="18"/>
      <c r="BD139" s="18"/>
      <c r="BE139" s="3">
        <f>SUM(E139:BD139)</f>
        <v>0</v>
      </c>
      <c r="BF139" s="613"/>
    </row>
    <row r="140" spans="1:58" ht="20.25" hidden="1" customHeight="1">
      <c r="A140" s="612"/>
      <c r="B140" s="621"/>
      <c r="C140" s="620"/>
      <c r="D140" s="625" t="s">
        <v>6</v>
      </c>
      <c r="E140" s="20"/>
      <c r="F140" s="20"/>
      <c r="G140" s="20"/>
      <c r="H140" s="20"/>
      <c r="I140" s="20">
        <f>I142+I144</f>
        <v>0</v>
      </c>
      <c r="J140" s="20">
        <f>J142+J144</f>
        <v>0</v>
      </c>
      <c r="K140" s="20">
        <f>K142+K144</f>
        <v>0</v>
      </c>
      <c r="L140" s="20">
        <f>L142+L144</f>
        <v>0</v>
      </c>
      <c r="M140" s="20">
        <f>M142+M144</f>
        <v>0</v>
      </c>
      <c r="N140" s="20">
        <f>N142+N144</f>
        <v>0</v>
      </c>
      <c r="O140" s="20">
        <f>O142+O144</f>
        <v>0</v>
      </c>
      <c r="P140" s="20">
        <f>P142+P144</f>
        <v>0</v>
      </c>
      <c r="Q140" s="20">
        <f>Q142+Q144</f>
        <v>0</v>
      </c>
      <c r="R140" s="20">
        <f>R142+R144</f>
        <v>0</v>
      </c>
      <c r="S140" s="20">
        <f>S142+S144</f>
        <v>0</v>
      </c>
      <c r="T140" s="20">
        <f>T142+T144</f>
        <v>0</v>
      </c>
      <c r="U140" s="20"/>
      <c r="V140" s="18"/>
      <c r="W140" s="18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17"/>
      <c r="AW140" s="18"/>
      <c r="AX140" s="18"/>
      <c r="AY140" s="18"/>
      <c r="AZ140" s="18"/>
      <c r="BA140" s="18"/>
      <c r="BB140" s="18"/>
      <c r="BC140" s="18"/>
      <c r="BD140" s="18"/>
      <c r="BE140" s="3">
        <f>BE139/2</f>
        <v>0</v>
      </c>
      <c r="BF140" s="613"/>
    </row>
    <row r="141" spans="1:58" hidden="1">
      <c r="A141" s="612"/>
      <c r="B141" s="618" t="s">
        <v>221</v>
      </c>
      <c r="C141" s="617" t="s">
        <v>220</v>
      </c>
      <c r="D141" s="614" t="s">
        <v>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8"/>
      <c r="W141" s="18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7"/>
      <c r="AW141" s="18"/>
      <c r="AX141" s="18"/>
      <c r="AY141" s="18"/>
      <c r="AZ141" s="18"/>
      <c r="BA141" s="18"/>
      <c r="BB141" s="18"/>
      <c r="BC141" s="18"/>
      <c r="BD141" s="18"/>
      <c r="BE141" s="3">
        <f>SUM(E141:BD141)</f>
        <v>0</v>
      </c>
      <c r="BF141" s="613"/>
    </row>
    <row r="142" spans="1:58" hidden="1">
      <c r="A142" s="612"/>
      <c r="B142" s="616"/>
      <c r="C142" s="615"/>
      <c r="D142" s="614" t="s">
        <v>6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8"/>
      <c r="W142" s="18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7"/>
      <c r="AW142" s="18"/>
      <c r="AX142" s="18"/>
      <c r="AY142" s="18"/>
      <c r="AZ142" s="18"/>
      <c r="BA142" s="18"/>
      <c r="BB142" s="18"/>
      <c r="BC142" s="18"/>
      <c r="BD142" s="18"/>
      <c r="BE142" s="3">
        <f>BE141/2</f>
        <v>0</v>
      </c>
      <c r="BF142" s="613"/>
    </row>
    <row r="143" spans="1:58" ht="20.25" hidden="1" customHeight="1">
      <c r="A143" s="612"/>
      <c r="B143" s="618"/>
      <c r="C143" s="617"/>
      <c r="D143" s="61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8"/>
      <c r="W143" s="18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7"/>
      <c r="AW143" s="18"/>
      <c r="AX143" s="18"/>
      <c r="AY143" s="18"/>
      <c r="AZ143" s="18"/>
      <c r="BA143" s="18"/>
      <c r="BB143" s="18"/>
      <c r="BC143" s="18"/>
      <c r="BD143" s="18"/>
      <c r="BE143" s="3">
        <f>SUM(E143:BD143)</f>
        <v>0</v>
      </c>
      <c r="BF143" s="613"/>
    </row>
    <row r="144" spans="1:58" ht="20.25" hidden="1" customHeight="1">
      <c r="A144" s="612"/>
      <c r="B144" s="616"/>
      <c r="C144" s="615"/>
      <c r="D144" s="61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8"/>
      <c r="W144" s="18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7"/>
      <c r="AW144" s="18"/>
      <c r="AX144" s="18"/>
      <c r="AY144" s="18"/>
      <c r="AZ144" s="18"/>
      <c r="BA144" s="18"/>
      <c r="BB144" s="18"/>
      <c r="BC144" s="18"/>
      <c r="BD144" s="18"/>
      <c r="BE144" s="3">
        <f>BE143/2</f>
        <v>0</v>
      </c>
      <c r="BF144" s="613"/>
    </row>
    <row r="145" spans="1:58" hidden="1">
      <c r="A145" s="612"/>
      <c r="B145" s="618" t="s">
        <v>119</v>
      </c>
      <c r="C145" s="617" t="s">
        <v>78</v>
      </c>
      <c r="D145" s="614" t="s">
        <v>5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8"/>
      <c r="W145" s="18"/>
      <c r="X145" s="619"/>
      <c r="Y145" s="619"/>
      <c r="Z145" s="619"/>
      <c r="AA145" s="619"/>
      <c r="AB145" s="619"/>
      <c r="AC145" s="619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624"/>
      <c r="AU145" s="624"/>
      <c r="AV145" s="17"/>
      <c r="AW145" s="18"/>
      <c r="AX145" s="18"/>
      <c r="AY145" s="18"/>
      <c r="AZ145" s="18"/>
      <c r="BA145" s="18"/>
      <c r="BB145" s="18"/>
      <c r="BC145" s="18"/>
      <c r="BD145" s="18"/>
      <c r="BE145" s="3">
        <f>SUM(E145:BD145)</f>
        <v>0</v>
      </c>
      <c r="BF145" s="613"/>
    </row>
    <row r="146" spans="1:58" hidden="1">
      <c r="A146" s="612"/>
      <c r="B146" s="616"/>
      <c r="C146" s="615"/>
      <c r="D146" s="614" t="s">
        <v>6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8"/>
      <c r="W146" s="18"/>
      <c r="X146" s="619"/>
      <c r="Y146" s="619"/>
      <c r="Z146" s="619"/>
      <c r="AA146" s="619"/>
      <c r="AB146" s="619"/>
      <c r="AC146" s="619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624"/>
      <c r="AU146" s="624"/>
      <c r="AV146" s="17"/>
      <c r="AW146" s="18"/>
      <c r="AX146" s="18"/>
      <c r="AY146" s="18"/>
      <c r="AZ146" s="18"/>
      <c r="BA146" s="18"/>
      <c r="BB146" s="18"/>
      <c r="BC146" s="18"/>
      <c r="BD146" s="18"/>
      <c r="BE146" s="3">
        <f>BE145/2</f>
        <v>0</v>
      </c>
      <c r="BF146" s="613"/>
    </row>
    <row r="147" spans="1:58" hidden="1">
      <c r="A147" s="612"/>
      <c r="B147" s="618" t="s">
        <v>118</v>
      </c>
      <c r="C147" s="617" t="s">
        <v>218</v>
      </c>
      <c r="D147" s="614" t="s">
        <v>5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8"/>
      <c r="W147" s="18"/>
      <c r="X147" s="619"/>
      <c r="Y147" s="619"/>
      <c r="Z147" s="619"/>
      <c r="AA147" s="619"/>
      <c r="AB147" s="619"/>
      <c r="AC147" s="619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624"/>
      <c r="AU147" s="624"/>
      <c r="AV147" s="17"/>
      <c r="AW147" s="18"/>
      <c r="AX147" s="18"/>
      <c r="AY147" s="18"/>
      <c r="AZ147" s="18"/>
      <c r="BA147" s="18"/>
      <c r="BB147" s="18"/>
      <c r="BC147" s="18"/>
      <c r="BD147" s="18"/>
      <c r="BE147" s="3">
        <f>SUM(E147:BD147)</f>
        <v>0</v>
      </c>
      <c r="BF147" s="613"/>
    </row>
    <row r="148" spans="1:58" hidden="1">
      <c r="A148" s="612"/>
      <c r="B148" s="616"/>
      <c r="C148" s="615"/>
      <c r="D148" s="614" t="s">
        <v>6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8"/>
      <c r="W148" s="18"/>
      <c r="X148" s="619"/>
      <c r="Y148" s="619"/>
      <c r="Z148" s="619"/>
      <c r="AA148" s="619"/>
      <c r="AB148" s="619"/>
      <c r="AC148" s="619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7"/>
      <c r="AW148" s="18"/>
      <c r="AX148" s="18"/>
      <c r="AY148" s="18"/>
      <c r="AZ148" s="18"/>
      <c r="BA148" s="18"/>
      <c r="BB148" s="18"/>
      <c r="BC148" s="18"/>
      <c r="BD148" s="18"/>
      <c r="BE148" s="3">
        <f>BE147/2</f>
        <v>0</v>
      </c>
      <c r="BF148" s="613"/>
    </row>
    <row r="149" spans="1:58" hidden="1">
      <c r="A149" s="612"/>
      <c r="B149" s="618" t="s">
        <v>217</v>
      </c>
      <c r="C149" s="617" t="s">
        <v>216</v>
      </c>
      <c r="D149" s="614" t="s">
        <v>5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8"/>
      <c r="W149" s="18"/>
      <c r="X149" s="619"/>
      <c r="Y149" s="619"/>
      <c r="Z149" s="619"/>
      <c r="AA149" s="619"/>
      <c r="AB149" s="619"/>
      <c r="AC149" s="619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7"/>
      <c r="AW149" s="18"/>
      <c r="AX149" s="18"/>
      <c r="AY149" s="18"/>
      <c r="AZ149" s="18"/>
      <c r="BA149" s="18"/>
      <c r="BB149" s="18"/>
      <c r="BC149" s="18"/>
      <c r="BD149" s="18"/>
      <c r="BE149" s="3">
        <f>SUM(E149:BD149)</f>
        <v>0</v>
      </c>
      <c r="BF149" s="613"/>
    </row>
    <row r="150" spans="1:58" hidden="1">
      <c r="A150" s="612"/>
      <c r="B150" s="616"/>
      <c r="C150" s="615"/>
      <c r="D150" s="614" t="s">
        <v>6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8"/>
      <c r="W150" s="18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7"/>
      <c r="AW150" s="18"/>
      <c r="AX150" s="18"/>
      <c r="AY150" s="18"/>
      <c r="AZ150" s="18"/>
      <c r="BA150" s="18"/>
      <c r="BB150" s="18"/>
      <c r="BC150" s="18"/>
      <c r="BD150" s="18"/>
      <c r="BE150" s="3">
        <f>BE149/2</f>
        <v>0</v>
      </c>
      <c r="BF150" s="613"/>
    </row>
    <row r="151" spans="1:58" hidden="1">
      <c r="A151" s="612"/>
      <c r="B151" s="623" t="s">
        <v>115</v>
      </c>
      <c r="C151" s="622" t="s">
        <v>219</v>
      </c>
      <c r="D151" s="614" t="s">
        <v>5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8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7"/>
      <c r="AW151" s="18"/>
      <c r="AX151" s="18"/>
      <c r="AY151" s="18"/>
      <c r="AZ151" s="18"/>
      <c r="BA151" s="18"/>
      <c r="BB151" s="18"/>
      <c r="BC151" s="18"/>
      <c r="BD151" s="18"/>
      <c r="BE151" s="3">
        <f>SUM(E151:BD151)</f>
        <v>0</v>
      </c>
      <c r="BF151" s="613"/>
    </row>
    <row r="152" spans="1:58" hidden="1">
      <c r="A152" s="612"/>
      <c r="B152" s="621"/>
      <c r="C152" s="620"/>
      <c r="D152" s="614" t="s">
        <v>6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8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7"/>
      <c r="AW152" s="18"/>
      <c r="AX152" s="18"/>
      <c r="AY152" s="18"/>
      <c r="AZ152" s="18"/>
      <c r="BA152" s="18"/>
      <c r="BB152" s="18"/>
      <c r="BC152" s="18"/>
      <c r="BD152" s="18"/>
      <c r="BE152" s="3">
        <f>BE151/2</f>
        <v>0</v>
      </c>
      <c r="BF152" s="613"/>
    </row>
    <row r="153" spans="1:58" hidden="1">
      <c r="A153" s="612"/>
      <c r="B153" s="618" t="s">
        <v>81</v>
      </c>
      <c r="C153" s="617" t="s">
        <v>218</v>
      </c>
      <c r="D153" s="614" t="s">
        <v>5</v>
      </c>
      <c r="E153" s="619"/>
      <c r="F153" s="619"/>
      <c r="G153" s="619"/>
      <c r="H153" s="619"/>
      <c r="I153" s="619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8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7"/>
      <c r="AW153" s="18"/>
      <c r="AX153" s="18"/>
      <c r="AY153" s="18"/>
      <c r="AZ153" s="18"/>
      <c r="BA153" s="18"/>
      <c r="BB153" s="18"/>
      <c r="BC153" s="18"/>
      <c r="BD153" s="18"/>
      <c r="BE153" s="3">
        <f>SUM(E153:BD153)</f>
        <v>0</v>
      </c>
      <c r="BF153" s="613"/>
    </row>
    <row r="154" spans="1:58" hidden="1">
      <c r="A154" s="612"/>
      <c r="B154" s="616"/>
      <c r="C154" s="615"/>
      <c r="D154" s="614" t="s">
        <v>6</v>
      </c>
      <c r="E154" s="619"/>
      <c r="F154" s="619"/>
      <c r="G154" s="619"/>
      <c r="H154" s="619"/>
      <c r="I154" s="619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8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7"/>
      <c r="AW154" s="18"/>
      <c r="AX154" s="18"/>
      <c r="AY154" s="18"/>
      <c r="AZ154" s="18"/>
      <c r="BA154" s="18"/>
      <c r="BB154" s="18"/>
      <c r="BC154" s="18"/>
      <c r="BD154" s="18"/>
      <c r="BE154" s="3">
        <f>BE153/2</f>
        <v>0</v>
      </c>
      <c r="BF154" s="613"/>
    </row>
    <row r="155" spans="1:58" hidden="1">
      <c r="A155" s="612"/>
      <c r="B155" s="618" t="s">
        <v>217</v>
      </c>
      <c r="C155" s="617" t="s">
        <v>216</v>
      </c>
      <c r="D155" s="614" t="s">
        <v>5</v>
      </c>
      <c r="E155" s="619"/>
      <c r="F155" s="619"/>
      <c r="G155" s="619"/>
      <c r="H155" s="619"/>
      <c r="I155" s="619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8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7"/>
      <c r="AW155" s="18"/>
      <c r="AX155" s="18"/>
      <c r="AY155" s="18"/>
      <c r="AZ155" s="18"/>
      <c r="BA155" s="18"/>
      <c r="BB155" s="18"/>
      <c r="BC155" s="18"/>
      <c r="BD155" s="18"/>
      <c r="BE155" s="3">
        <f>SUM(E155:BD155)</f>
        <v>0</v>
      </c>
      <c r="BF155" s="613"/>
    </row>
    <row r="156" spans="1:58" hidden="1">
      <c r="A156" s="612"/>
      <c r="B156" s="616"/>
      <c r="C156" s="615"/>
      <c r="D156" s="614" t="s">
        <v>6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8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7"/>
      <c r="AW156" s="18"/>
      <c r="AX156" s="18"/>
      <c r="AY156" s="18"/>
      <c r="AZ156" s="18"/>
      <c r="BA156" s="18"/>
      <c r="BB156" s="18"/>
      <c r="BC156" s="18"/>
      <c r="BD156" s="18"/>
      <c r="BE156" s="3">
        <f>BE155/2</f>
        <v>0</v>
      </c>
      <c r="BF156" s="613"/>
    </row>
    <row r="157" spans="1:58" hidden="1">
      <c r="A157" s="612"/>
      <c r="B157" s="618" t="s">
        <v>217</v>
      </c>
      <c r="C157" s="617" t="s">
        <v>216</v>
      </c>
      <c r="D157" s="614" t="s">
        <v>5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8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7"/>
      <c r="AW157" s="18"/>
      <c r="AX157" s="18"/>
      <c r="AY157" s="18"/>
      <c r="AZ157" s="18"/>
      <c r="BA157" s="18"/>
      <c r="BB157" s="18"/>
      <c r="BC157" s="18"/>
      <c r="BD157" s="18"/>
      <c r="BE157" s="3">
        <f>SUM(E157:BD157)</f>
        <v>0</v>
      </c>
      <c r="BF157" s="613"/>
    </row>
    <row r="158" spans="1:58" hidden="1">
      <c r="A158" s="612"/>
      <c r="B158" s="616"/>
      <c r="C158" s="615"/>
      <c r="D158" s="614" t="s">
        <v>6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8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7"/>
      <c r="AW158" s="18"/>
      <c r="AX158" s="18"/>
      <c r="AY158" s="18"/>
      <c r="AZ158" s="18"/>
      <c r="BA158" s="18"/>
      <c r="BB158" s="18"/>
      <c r="BC158" s="18"/>
      <c r="BD158" s="18"/>
      <c r="BE158" s="3">
        <f>BE157/2</f>
        <v>0</v>
      </c>
      <c r="BF158" s="613"/>
    </row>
    <row r="159" spans="1:58">
      <c r="A159" s="612"/>
      <c r="B159" s="611" t="s">
        <v>113</v>
      </c>
      <c r="C159" s="611"/>
      <c r="D159" s="611"/>
      <c r="E159" s="15">
        <f>SUM(E95:E138)</f>
        <v>36</v>
      </c>
      <c r="F159" s="15">
        <f>SUM(F95:F138)</f>
        <v>36</v>
      </c>
      <c r="G159" s="15">
        <f>SUM(G95:G138)</f>
        <v>36</v>
      </c>
      <c r="H159" s="15">
        <f>SUM(H95:H138)</f>
        <v>36</v>
      </c>
      <c r="I159" s="15">
        <f>SUM(I95:I138)</f>
        <v>36</v>
      </c>
      <c r="J159" s="15">
        <f>SUM(J95:J138)</f>
        <v>36</v>
      </c>
      <c r="K159" s="15">
        <f>SUM(K95:K138)</f>
        <v>36</v>
      </c>
      <c r="L159" s="15">
        <f>SUM(L95:L138)</f>
        <v>36</v>
      </c>
      <c r="M159" s="15">
        <f>SUM(M95:M138)</f>
        <v>36</v>
      </c>
      <c r="N159" s="15">
        <f>SUM(N95:N138)</f>
        <v>36</v>
      </c>
      <c r="O159" s="15">
        <f>SUM(O95:O138)</f>
        <v>36</v>
      </c>
      <c r="P159" s="15">
        <f>SUM(P95:P138)</f>
        <v>36</v>
      </c>
      <c r="Q159" s="15">
        <f>SUM(Q95:Q138)</f>
        <v>36</v>
      </c>
      <c r="R159" s="15">
        <f>SUM(R95:R138)</f>
        <v>36</v>
      </c>
      <c r="S159" s="15">
        <f>SUM(S95:S138)</f>
        <v>36</v>
      </c>
      <c r="T159" s="15">
        <f>SUM(T95:T138)</f>
        <v>36</v>
      </c>
      <c r="U159" s="15">
        <v>0</v>
      </c>
      <c r="V159" s="18"/>
      <c r="W159" s="18"/>
      <c r="X159" s="15">
        <f>SUM(X95:X138)</f>
        <v>36</v>
      </c>
      <c r="Y159" s="15">
        <f>SUM(Y95:Y138)</f>
        <v>36</v>
      </c>
      <c r="Z159" s="15">
        <f>SUM(Z95:Z138)</f>
        <v>36</v>
      </c>
      <c r="AA159" s="15">
        <f>SUM(AA95:AA138)</f>
        <v>36</v>
      </c>
      <c r="AB159" s="15">
        <f>SUM(AB95:AB138)</f>
        <v>36</v>
      </c>
      <c r="AC159" s="15">
        <f>SUM(AC95:AC138)</f>
        <v>36</v>
      </c>
      <c r="AD159" s="15">
        <f>SUM(AD95:AD138)</f>
        <v>36</v>
      </c>
      <c r="AE159" s="15">
        <f>SUM(AE95:AE138)</f>
        <v>36</v>
      </c>
      <c r="AF159" s="15">
        <f>SUM(AF95:AF138)</f>
        <v>36</v>
      </c>
      <c r="AG159" s="15">
        <f>SUM(AG95:AG138)</f>
        <v>36</v>
      </c>
      <c r="AH159" s="15">
        <f>SUM(AH95:AH138)</f>
        <v>36</v>
      </c>
      <c r="AI159" s="15">
        <f>SUM(AI95:AI138)</f>
        <v>36</v>
      </c>
      <c r="AJ159" s="15">
        <f>SUM(AJ95:AJ138)</f>
        <v>36</v>
      </c>
      <c r="AK159" s="15">
        <f>SUM(AK95:AK138)</f>
        <v>36</v>
      </c>
      <c r="AL159" s="15">
        <f>SUM(AL95:AL138)</f>
        <v>36</v>
      </c>
      <c r="AM159" s="15">
        <f>SUM(AM95:AM138)</f>
        <v>36</v>
      </c>
      <c r="AN159" s="17">
        <v>36</v>
      </c>
      <c r="AO159" s="17">
        <v>36</v>
      </c>
      <c r="AP159" s="17">
        <v>36</v>
      </c>
      <c r="AQ159" s="17">
        <v>36</v>
      </c>
      <c r="AR159" s="17">
        <v>0</v>
      </c>
      <c r="AS159" s="17">
        <v>36</v>
      </c>
      <c r="AT159" s="17">
        <v>36</v>
      </c>
      <c r="AU159" s="17">
        <v>36</v>
      </c>
      <c r="AV159" s="17">
        <v>36</v>
      </c>
      <c r="AW159" s="18"/>
      <c r="AX159" s="18"/>
      <c r="AY159" s="18"/>
      <c r="AZ159" s="18"/>
      <c r="BA159" s="18"/>
      <c r="BB159" s="18"/>
      <c r="BC159" s="18"/>
      <c r="BD159" s="18"/>
      <c r="BE159" s="3">
        <f>SUM(E159:BD159)</f>
        <v>1440</v>
      </c>
      <c r="BF159" s="593">
        <v>576</v>
      </c>
    </row>
    <row r="160" spans="1:58">
      <c r="A160" s="612"/>
      <c r="B160" s="611"/>
      <c r="C160" s="611"/>
      <c r="D160" s="611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610" t="s">
        <v>215</v>
      </c>
      <c r="V160" s="18"/>
      <c r="W160" s="18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7"/>
      <c r="AO160" s="15"/>
      <c r="AP160" s="15"/>
      <c r="AQ160" s="15"/>
      <c r="AR160" s="609" t="s">
        <v>215</v>
      </c>
      <c r="AS160" s="15"/>
      <c r="AT160" s="15"/>
      <c r="AU160" s="15"/>
      <c r="AV160" s="17"/>
      <c r="AW160" s="18"/>
      <c r="AX160" s="18"/>
      <c r="AY160" s="18"/>
      <c r="AZ160" s="18"/>
      <c r="BA160" s="18"/>
      <c r="BB160" s="18"/>
      <c r="BC160" s="18"/>
      <c r="BD160" s="18"/>
      <c r="BE160" s="3"/>
      <c r="BF160" s="608"/>
    </row>
    <row r="162" spans="1:58" s="603" customFormat="1" ht="16.5" customHeight="1">
      <c r="A162" s="7"/>
      <c r="B162" s="8"/>
      <c r="C162" s="161"/>
      <c r="D162" s="7"/>
      <c r="E162" s="27"/>
      <c r="F162" s="38"/>
      <c r="G162" s="38"/>
      <c r="H162" s="38"/>
      <c r="I162" s="38"/>
      <c r="J162" s="38"/>
      <c r="K162" s="38"/>
      <c r="L162" s="38"/>
      <c r="M162" s="607"/>
      <c r="N162" s="7"/>
      <c r="O162" s="183" t="s">
        <v>15</v>
      </c>
      <c r="P162" s="183"/>
      <c r="Q162" s="183"/>
      <c r="R162" s="183"/>
      <c r="S162" s="7"/>
      <c r="T162" s="29"/>
      <c r="U162" s="7"/>
      <c r="V162" s="183" t="s">
        <v>16</v>
      </c>
      <c r="W162" s="183"/>
      <c r="X162" s="183"/>
      <c r="Y162" s="183"/>
      <c r="Z162" s="7"/>
      <c r="AA162" s="30"/>
      <c r="AB162" s="7"/>
      <c r="AC162" s="8" t="s">
        <v>17</v>
      </c>
      <c r="AD162" s="8"/>
      <c r="AE162" s="8"/>
      <c r="AF162" s="8"/>
      <c r="AG162" s="7"/>
      <c r="AH162" s="7"/>
      <c r="AI162" s="606"/>
      <c r="AJ162" s="7"/>
      <c r="AK162" s="183" t="s">
        <v>110</v>
      </c>
      <c r="AL162" s="183"/>
      <c r="AM162" s="183"/>
      <c r="AN162" s="183"/>
      <c r="AO162" s="7"/>
      <c r="AP162" s="605"/>
      <c r="AQ162" s="7"/>
      <c r="AR162" s="183" t="s">
        <v>109</v>
      </c>
      <c r="AS162" s="183"/>
      <c r="AT162" s="183"/>
      <c r="AU162" s="183"/>
      <c r="AV162" s="7"/>
      <c r="AW162" s="32" t="s">
        <v>108</v>
      </c>
      <c r="AX162" s="7"/>
      <c r="AY162" s="8" t="s">
        <v>18</v>
      </c>
      <c r="AZ162" s="8"/>
      <c r="BA162" s="8"/>
      <c r="BB162" s="8"/>
      <c r="BC162" s="8"/>
      <c r="BD162" s="8"/>
      <c r="BE162" s="7"/>
      <c r="BF162" s="7"/>
    </row>
  </sheetData>
  <mergeCells count="171">
    <mergeCell ref="O162:R162"/>
    <mergeCell ref="V162:Y162"/>
    <mergeCell ref="AK162:AN162"/>
    <mergeCell ref="AR162:AU162"/>
    <mergeCell ref="B157:B158"/>
    <mergeCell ref="C157:C158"/>
    <mergeCell ref="B159:D159"/>
    <mergeCell ref="B160:D160"/>
    <mergeCell ref="B153:B154"/>
    <mergeCell ref="C153:C154"/>
    <mergeCell ref="B155:B156"/>
    <mergeCell ref="C155:C156"/>
    <mergeCell ref="B149:B150"/>
    <mergeCell ref="C149:C150"/>
    <mergeCell ref="B151:B152"/>
    <mergeCell ref="C151:C152"/>
    <mergeCell ref="B145:B146"/>
    <mergeCell ref="C145:C146"/>
    <mergeCell ref="B147:B148"/>
    <mergeCell ref="C147:C148"/>
    <mergeCell ref="B141:B142"/>
    <mergeCell ref="C141:C142"/>
    <mergeCell ref="B143:B144"/>
    <mergeCell ref="C143:C144"/>
    <mergeCell ref="B137:B138"/>
    <mergeCell ref="C137:C138"/>
    <mergeCell ref="B139:B140"/>
    <mergeCell ref="C139:C140"/>
    <mergeCell ref="B133:B134"/>
    <mergeCell ref="C133:C134"/>
    <mergeCell ref="B135:B136"/>
    <mergeCell ref="C135:C136"/>
    <mergeCell ref="B129:B130"/>
    <mergeCell ref="C129:C130"/>
    <mergeCell ref="B131:B132"/>
    <mergeCell ref="C131:C132"/>
    <mergeCell ref="B125:B126"/>
    <mergeCell ref="C125:C126"/>
    <mergeCell ref="B127:B128"/>
    <mergeCell ref="C127:C128"/>
    <mergeCell ref="B121:B122"/>
    <mergeCell ref="C121:C122"/>
    <mergeCell ref="B123:B124"/>
    <mergeCell ref="C123:C124"/>
    <mergeCell ref="B117:B118"/>
    <mergeCell ref="C117:C118"/>
    <mergeCell ref="B119:B120"/>
    <mergeCell ref="C119:C120"/>
    <mergeCell ref="B113:B114"/>
    <mergeCell ref="C113:C114"/>
    <mergeCell ref="B115:B116"/>
    <mergeCell ref="C115:C116"/>
    <mergeCell ref="B109:B110"/>
    <mergeCell ref="C109:C110"/>
    <mergeCell ref="B111:B112"/>
    <mergeCell ref="C111:C112"/>
    <mergeCell ref="C99:C100"/>
    <mergeCell ref="B105:B106"/>
    <mergeCell ref="C105:C106"/>
    <mergeCell ref="B107:B108"/>
    <mergeCell ref="C107:C108"/>
    <mergeCell ref="B101:B102"/>
    <mergeCell ref="C101:C102"/>
    <mergeCell ref="B103:B104"/>
    <mergeCell ref="C103:C104"/>
    <mergeCell ref="AN90:AQ90"/>
    <mergeCell ref="BF90:BF94"/>
    <mergeCell ref="E91:BD91"/>
    <mergeCell ref="E93:BD93"/>
    <mergeCell ref="A95:A160"/>
    <mergeCell ref="B95:B96"/>
    <mergeCell ref="C95:C96"/>
    <mergeCell ref="B97:B98"/>
    <mergeCell ref="C97:C98"/>
    <mergeCell ref="B99:B100"/>
    <mergeCell ref="N90:Q90"/>
    <mergeCell ref="R90:U90"/>
    <mergeCell ref="AE90:AH90"/>
    <mergeCell ref="AR90:AU90"/>
    <mergeCell ref="BA90:BD90"/>
    <mergeCell ref="BE90:BE94"/>
    <mergeCell ref="AW90:AY90"/>
    <mergeCell ref="AJ90:AL90"/>
    <mergeCell ref="W90:Z90"/>
    <mergeCell ref="AA90:AD90"/>
    <mergeCell ref="A90:A94"/>
    <mergeCell ref="B90:B94"/>
    <mergeCell ref="C90:C94"/>
    <mergeCell ref="D90:D94"/>
    <mergeCell ref="E90:H90"/>
    <mergeCell ref="J90:L90"/>
    <mergeCell ref="BF1:BF5"/>
    <mergeCell ref="BE1:BE5"/>
    <mergeCell ref="AW1:AY1"/>
    <mergeCell ref="E2:BD2"/>
    <mergeCell ref="E4:BD4"/>
    <mergeCell ref="BA1:BD1"/>
    <mergeCell ref="O76:R76"/>
    <mergeCell ref="B44:B45"/>
    <mergeCell ref="C44:C45"/>
    <mergeCell ref="B70:D70"/>
    <mergeCell ref="C64:C65"/>
    <mergeCell ref="V76:Y76"/>
    <mergeCell ref="B73:D73"/>
    <mergeCell ref="C58:C59"/>
    <mergeCell ref="B68:B69"/>
    <mergeCell ref="C68:C69"/>
    <mergeCell ref="C14:C15"/>
    <mergeCell ref="B10:B11"/>
    <mergeCell ref="B20:B21"/>
    <mergeCell ref="C20:C21"/>
    <mergeCell ref="C48:C49"/>
    <mergeCell ref="B42:B43"/>
    <mergeCell ref="C46:C47"/>
    <mergeCell ref="C42:C43"/>
    <mergeCell ref="B48:B49"/>
    <mergeCell ref="B16:B17"/>
    <mergeCell ref="C16:C17"/>
    <mergeCell ref="B18:B19"/>
    <mergeCell ref="C18:C19"/>
    <mergeCell ref="A1:A5"/>
    <mergeCell ref="B1:B5"/>
    <mergeCell ref="C1:C5"/>
    <mergeCell ref="A6:A73"/>
    <mergeCell ref="B36:B37"/>
    <mergeCell ref="B14:B15"/>
    <mergeCell ref="C28:C29"/>
    <mergeCell ref="B22:B23"/>
    <mergeCell ref="C22:C23"/>
    <mergeCell ref="B24:B25"/>
    <mergeCell ref="C24:C25"/>
    <mergeCell ref="C6:C7"/>
    <mergeCell ref="B26:B27"/>
    <mergeCell ref="C26:C27"/>
    <mergeCell ref="B12:B13"/>
    <mergeCell ref="C12:C13"/>
    <mergeCell ref="B8:B9"/>
    <mergeCell ref="C8:C9"/>
    <mergeCell ref="B6:B7"/>
    <mergeCell ref="B60:B61"/>
    <mergeCell ref="B66:B67"/>
    <mergeCell ref="C40:C41"/>
    <mergeCell ref="B56:B57"/>
    <mergeCell ref="B58:B59"/>
    <mergeCell ref="C50:C51"/>
    <mergeCell ref="B28:B29"/>
    <mergeCell ref="C52:C53"/>
    <mergeCell ref="C32:C33"/>
    <mergeCell ref="B40:B41"/>
    <mergeCell ref="C56:C57"/>
    <mergeCell ref="B54:B55"/>
    <mergeCell ref="C54:C55"/>
    <mergeCell ref="B46:B47"/>
    <mergeCell ref="B32:B33"/>
    <mergeCell ref="B38:B39"/>
    <mergeCell ref="B62:B63"/>
    <mergeCell ref="C62:C63"/>
    <mergeCell ref="B64:B65"/>
    <mergeCell ref="B71:D71"/>
    <mergeCell ref="B72:D72"/>
    <mergeCell ref="C66:C67"/>
    <mergeCell ref="D1:D5"/>
    <mergeCell ref="C10:C11"/>
    <mergeCell ref="C60:C61"/>
    <mergeCell ref="B30:B31"/>
    <mergeCell ref="C30:C31"/>
    <mergeCell ref="B50:B51"/>
    <mergeCell ref="B34:B35"/>
    <mergeCell ref="C36:C37"/>
    <mergeCell ref="C34:C35"/>
    <mergeCell ref="B52:B53"/>
  </mergeCells>
  <pageMargins left="0.15748031496062992" right="0.1968503937007874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XN59"/>
  <sheetViews>
    <sheetView topLeftCell="A7" zoomScale="70" zoomScaleNormal="70" workbookViewId="0">
      <selection activeCell="I42" sqref="I42"/>
    </sheetView>
  </sheetViews>
  <sheetFormatPr defaultRowHeight="12.75"/>
  <cols>
    <col min="1" max="1" width="5.85546875" style="7" customWidth="1"/>
    <col min="2" max="2" width="10.28515625" style="8" customWidth="1"/>
    <col min="3" max="3" width="27.7109375" style="161" customWidth="1"/>
    <col min="4" max="4" width="9.140625" style="7"/>
    <col min="5" max="8" width="3.85546875" style="7" customWidth="1"/>
    <col min="9" max="9" width="3.85546875" style="528" customWidth="1"/>
    <col min="10" max="21" width="3.85546875" style="7" customWidth="1"/>
    <col min="22" max="22" width="5.140625" style="7" customWidth="1"/>
    <col min="23" max="23" width="5" style="7" customWidth="1"/>
    <col min="24" max="24" width="4.5703125" style="527" customWidth="1"/>
    <col min="25" max="27" width="3.85546875" style="7" customWidth="1"/>
    <col min="28" max="28" width="4.42578125" style="7" customWidth="1"/>
    <col min="29" max="32" width="3.85546875" style="7" customWidth="1"/>
    <col min="33" max="33" width="3.5703125" style="7" customWidth="1"/>
    <col min="34" max="47" width="3.85546875" style="7" customWidth="1"/>
    <col min="48" max="48" width="4.5703125" style="7" customWidth="1"/>
    <col min="49" max="50" width="4.7109375" style="7" customWidth="1"/>
    <col min="51" max="56" width="3.85546875" style="7" customWidth="1"/>
    <col min="57" max="57" width="8.85546875" style="7" customWidth="1"/>
    <col min="58" max="58" width="7.85546875" style="7" customWidth="1"/>
    <col min="59" max="256" width="9.140625" style="7"/>
    <col min="257" max="257" width="5.85546875" style="7" customWidth="1"/>
    <col min="258" max="258" width="9.140625" style="7"/>
    <col min="259" max="259" width="27.7109375" style="7" customWidth="1"/>
    <col min="260" max="260" width="9.140625" style="7"/>
    <col min="261" max="277" width="3.85546875" style="7" customWidth="1"/>
    <col min="278" max="278" width="5.140625" style="7" customWidth="1"/>
    <col min="279" max="279" width="5" style="7" customWidth="1"/>
    <col min="280" max="280" width="4.5703125" style="7" customWidth="1"/>
    <col min="281" max="288" width="3.85546875" style="7" customWidth="1"/>
    <col min="289" max="289" width="3.5703125" style="7" customWidth="1"/>
    <col min="290" max="303" width="3.85546875" style="7" customWidth="1"/>
    <col min="304" max="304" width="5.42578125" style="7" customWidth="1"/>
    <col min="305" max="305" width="3.85546875" style="7" customWidth="1"/>
    <col min="306" max="306" width="4.7109375" style="7" customWidth="1"/>
    <col min="307" max="312" width="3.85546875" style="7" customWidth="1"/>
    <col min="313" max="313" width="8.85546875" style="7" customWidth="1"/>
    <col min="314" max="314" width="7.85546875" style="7" customWidth="1"/>
    <col min="315" max="512" width="9.140625" style="7"/>
    <col min="513" max="513" width="5.85546875" style="7" customWidth="1"/>
    <col min="514" max="514" width="9.140625" style="7"/>
    <col min="515" max="515" width="27.7109375" style="7" customWidth="1"/>
    <col min="516" max="516" width="9.140625" style="7"/>
    <col min="517" max="533" width="3.85546875" style="7" customWidth="1"/>
    <col min="534" max="534" width="5.140625" style="7" customWidth="1"/>
    <col min="535" max="535" width="5" style="7" customWidth="1"/>
    <col min="536" max="536" width="4.5703125" style="7" customWidth="1"/>
    <col min="537" max="544" width="3.85546875" style="7" customWidth="1"/>
    <col min="545" max="545" width="3.5703125" style="7" customWidth="1"/>
    <col min="546" max="559" width="3.85546875" style="7" customWidth="1"/>
    <col min="560" max="560" width="5.42578125" style="7" customWidth="1"/>
    <col min="561" max="561" width="3.85546875" style="7" customWidth="1"/>
    <col min="562" max="562" width="4.7109375" style="7" customWidth="1"/>
    <col min="563" max="568" width="3.85546875" style="7" customWidth="1"/>
    <col min="569" max="569" width="8.85546875" style="7" customWidth="1"/>
    <col min="570" max="570" width="7.85546875" style="7" customWidth="1"/>
    <col min="571" max="768" width="9.140625" style="7"/>
    <col min="769" max="769" width="5.85546875" style="7" customWidth="1"/>
    <col min="770" max="770" width="9.140625" style="7"/>
    <col min="771" max="771" width="27.7109375" style="7" customWidth="1"/>
    <col min="772" max="772" width="9.140625" style="7"/>
    <col min="773" max="789" width="3.85546875" style="7" customWidth="1"/>
    <col min="790" max="790" width="5.140625" style="7" customWidth="1"/>
    <col min="791" max="791" width="5" style="7" customWidth="1"/>
    <col min="792" max="792" width="4.5703125" style="7" customWidth="1"/>
    <col min="793" max="800" width="3.85546875" style="7" customWidth="1"/>
    <col min="801" max="801" width="3.5703125" style="7" customWidth="1"/>
    <col min="802" max="815" width="3.85546875" style="7" customWidth="1"/>
    <col min="816" max="816" width="5.42578125" style="7" customWidth="1"/>
    <col min="817" max="817" width="3.85546875" style="7" customWidth="1"/>
    <col min="818" max="818" width="4.7109375" style="7" customWidth="1"/>
    <col min="819" max="824" width="3.85546875" style="7" customWidth="1"/>
    <col min="825" max="825" width="8.85546875" style="7" customWidth="1"/>
    <col min="826" max="826" width="7.85546875" style="7" customWidth="1"/>
    <col min="827" max="1024" width="9.140625" style="7"/>
    <col min="1025" max="1025" width="5.85546875" style="7" customWidth="1"/>
    <col min="1026" max="1026" width="9.140625" style="7"/>
    <col min="1027" max="1027" width="27.7109375" style="7" customWidth="1"/>
    <col min="1028" max="1028" width="9.140625" style="7"/>
    <col min="1029" max="1045" width="3.85546875" style="7" customWidth="1"/>
    <col min="1046" max="1046" width="5.140625" style="7" customWidth="1"/>
    <col min="1047" max="1047" width="5" style="7" customWidth="1"/>
    <col min="1048" max="1048" width="4.5703125" style="7" customWidth="1"/>
    <col min="1049" max="1056" width="3.85546875" style="7" customWidth="1"/>
    <col min="1057" max="1057" width="3.5703125" style="7" customWidth="1"/>
    <col min="1058" max="1071" width="3.85546875" style="7" customWidth="1"/>
    <col min="1072" max="1072" width="5.42578125" style="7" customWidth="1"/>
    <col min="1073" max="1073" width="3.85546875" style="7" customWidth="1"/>
    <col min="1074" max="1074" width="4.7109375" style="7" customWidth="1"/>
    <col min="1075" max="1080" width="3.85546875" style="7" customWidth="1"/>
    <col min="1081" max="1081" width="8.85546875" style="7" customWidth="1"/>
    <col min="1082" max="1082" width="7.85546875" style="7" customWidth="1"/>
    <col min="1083" max="1280" width="9.140625" style="7"/>
    <col min="1281" max="1281" width="5.85546875" style="7" customWidth="1"/>
    <col min="1282" max="1282" width="9.140625" style="7"/>
    <col min="1283" max="1283" width="27.7109375" style="7" customWidth="1"/>
    <col min="1284" max="1284" width="9.140625" style="7"/>
    <col min="1285" max="1301" width="3.85546875" style="7" customWidth="1"/>
    <col min="1302" max="1302" width="5.140625" style="7" customWidth="1"/>
    <col min="1303" max="1303" width="5" style="7" customWidth="1"/>
    <col min="1304" max="1304" width="4.5703125" style="7" customWidth="1"/>
    <col min="1305" max="1312" width="3.85546875" style="7" customWidth="1"/>
    <col min="1313" max="1313" width="3.5703125" style="7" customWidth="1"/>
    <col min="1314" max="1327" width="3.85546875" style="7" customWidth="1"/>
    <col min="1328" max="1328" width="5.42578125" style="7" customWidth="1"/>
    <col min="1329" max="1329" width="3.85546875" style="7" customWidth="1"/>
    <col min="1330" max="1330" width="4.7109375" style="7" customWidth="1"/>
    <col min="1331" max="1336" width="3.85546875" style="7" customWidth="1"/>
    <col min="1337" max="1337" width="8.85546875" style="7" customWidth="1"/>
    <col min="1338" max="1338" width="7.85546875" style="7" customWidth="1"/>
    <col min="1339" max="1536" width="9.140625" style="7"/>
    <col min="1537" max="1537" width="5.85546875" style="7" customWidth="1"/>
    <col min="1538" max="1538" width="9.140625" style="7"/>
    <col min="1539" max="1539" width="27.7109375" style="7" customWidth="1"/>
    <col min="1540" max="1540" width="9.140625" style="7"/>
    <col min="1541" max="1557" width="3.85546875" style="7" customWidth="1"/>
    <col min="1558" max="1558" width="5.140625" style="7" customWidth="1"/>
    <col min="1559" max="1559" width="5" style="7" customWidth="1"/>
    <col min="1560" max="1560" width="4.5703125" style="7" customWidth="1"/>
    <col min="1561" max="1568" width="3.85546875" style="7" customWidth="1"/>
    <col min="1569" max="1569" width="3.5703125" style="7" customWidth="1"/>
    <col min="1570" max="1583" width="3.85546875" style="7" customWidth="1"/>
    <col min="1584" max="1584" width="5.42578125" style="7" customWidth="1"/>
    <col min="1585" max="1585" width="3.85546875" style="7" customWidth="1"/>
    <col min="1586" max="1586" width="4.7109375" style="7" customWidth="1"/>
    <col min="1587" max="1592" width="3.85546875" style="7" customWidth="1"/>
    <col min="1593" max="1593" width="8.85546875" style="7" customWidth="1"/>
    <col min="1594" max="1594" width="7.85546875" style="7" customWidth="1"/>
    <col min="1595" max="1792" width="9.140625" style="7"/>
    <col min="1793" max="1793" width="5.85546875" style="7" customWidth="1"/>
    <col min="1794" max="1794" width="9.140625" style="7"/>
    <col min="1795" max="1795" width="27.7109375" style="7" customWidth="1"/>
    <col min="1796" max="1796" width="9.140625" style="7"/>
    <col min="1797" max="1813" width="3.85546875" style="7" customWidth="1"/>
    <col min="1814" max="1814" width="5.140625" style="7" customWidth="1"/>
    <col min="1815" max="1815" width="5" style="7" customWidth="1"/>
    <col min="1816" max="1816" width="4.5703125" style="7" customWidth="1"/>
    <col min="1817" max="1824" width="3.85546875" style="7" customWidth="1"/>
    <col min="1825" max="1825" width="3.5703125" style="7" customWidth="1"/>
    <col min="1826" max="1839" width="3.85546875" style="7" customWidth="1"/>
    <col min="1840" max="1840" width="5.42578125" style="7" customWidth="1"/>
    <col min="1841" max="1841" width="3.85546875" style="7" customWidth="1"/>
    <col min="1842" max="1842" width="4.7109375" style="7" customWidth="1"/>
    <col min="1843" max="1848" width="3.85546875" style="7" customWidth="1"/>
    <col min="1849" max="1849" width="8.85546875" style="7" customWidth="1"/>
    <col min="1850" max="1850" width="7.85546875" style="7" customWidth="1"/>
    <col min="1851" max="2048" width="9.140625" style="7"/>
    <col min="2049" max="2049" width="5.85546875" style="7" customWidth="1"/>
    <col min="2050" max="2050" width="9.140625" style="7"/>
    <col min="2051" max="2051" width="27.7109375" style="7" customWidth="1"/>
    <col min="2052" max="2052" width="9.140625" style="7"/>
    <col min="2053" max="2069" width="3.85546875" style="7" customWidth="1"/>
    <col min="2070" max="2070" width="5.140625" style="7" customWidth="1"/>
    <col min="2071" max="2071" width="5" style="7" customWidth="1"/>
    <col min="2072" max="2072" width="4.5703125" style="7" customWidth="1"/>
    <col min="2073" max="2080" width="3.85546875" style="7" customWidth="1"/>
    <col min="2081" max="2081" width="3.5703125" style="7" customWidth="1"/>
    <col min="2082" max="2095" width="3.85546875" style="7" customWidth="1"/>
    <col min="2096" max="2096" width="5.42578125" style="7" customWidth="1"/>
    <col min="2097" max="2097" width="3.85546875" style="7" customWidth="1"/>
    <col min="2098" max="2098" width="4.7109375" style="7" customWidth="1"/>
    <col min="2099" max="2104" width="3.85546875" style="7" customWidth="1"/>
    <col min="2105" max="2105" width="8.85546875" style="7" customWidth="1"/>
    <col min="2106" max="2106" width="7.85546875" style="7" customWidth="1"/>
    <col min="2107" max="2304" width="9.140625" style="7"/>
    <col min="2305" max="2305" width="5.85546875" style="7" customWidth="1"/>
    <col min="2306" max="2306" width="9.140625" style="7"/>
    <col min="2307" max="2307" width="27.7109375" style="7" customWidth="1"/>
    <col min="2308" max="2308" width="9.140625" style="7"/>
    <col min="2309" max="2325" width="3.85546875" style="7" customWidth="1"/>
    <col min="2326" max="2326" width="5.140625" style="7" customWidth="1"/>
    <col min="2327" max="2327" width="5" style="7" customWidth="1"/>
    <col min="2328" max="2328" width="4.5703125" style="7" customWidth="1"/>
    <col min="2329" max="2336" width="3.85546875" style="7" customWidth="1"/>
    <col min="2337" max="2337" width="3.5703125" style="7" customWidth="1"/>
    <col min="2338" max="2351" width="3.85546875" style="7" customWidth="1"/>
    <col min="2352" max="2352" width="5.42578125" style="7" customWidth="1"/>
    <col min="2353" max="2353" width="3.85546875" style="7" customWidth="1"/>
    <col min="2354" max="2354" width="4.7109375" style="7" customWidth="1"/>
    <col min="2355" max="2360" width="3.85546875" style="7" customWidth="1"/>
    <col min="2361" max="2361" width="8.85546875" style="7" customWidth="1"/>
    <col min="2362" max="2362" width="7.85546875" style="7" customWidth="1"/>
    <col min="2363" max="2560" width="9.140625" style="7"/>
    <col min="2561" max="2561" width="5.85546875" style="7" customWidth="1"/>
    <col min="2562" max="2562" width="9.140625" style="7"/>
    <col min="2563" max="2563" width="27.7109375" style="7" customWidth="1"/>
    <col min="2564" max="2564" width="9.140625" style="7"/>
    <col min="2565" max="2581" width="3.85546875" style="7" customWidth="1"/>
    <col min="2582" max="2582" width="5.140625" style="7" customWidth="1"/>
    <col min="2583" max="2583" width="5" style="7" customWidth="1"/>
    <col min="2584" max="2584" width="4.5703125" style="7" customWidth="1"/>
    <col min="2585" max="2592" width="3.85546875" style="7" customWidth="1"/>
    <col min="2593" max="2593" width="3.5703125" style="7" customWidth="1"/>
    <col min="2594" max="2607" width="3.85546875" style="7" customWidth="1"/>
    <col min="2608" max="2608" width="5.42578125" style="7" customWidth="1"/>
    <col min="2609" max="2609" width="3.85546875" style="7" customWidth="1"/>
    <col min="2610" max="2610" width="4.7109375" style="7" customWidth="1"/>
    <col min="2611" max="2616" width="3.85546875" style="7" customWidth="1"/>
    <col min="2617" max="2617" width="8.85546875" style="7" customWidth="1"/>
    <col min="2618" max="2618" width="7.85546875" style="7" customWidth="1"/>
    <col min="2619" max="2816" width="9.140625" style="7"/>
    <col min="2817" max="2817" width="5.85546875" style="7" customWidth="1"/>
    <col min="2818" max="2818" width="9.140625" style="7"/>
    <col min="2819" max="2819" width="27.7109375" style="7" customWidth="1"/>
    <col min="2820" max="2820" width="9.140625" style="7"/>
    <col min="2821" max="2837" width="3.85546875" style="7" customWidth="1"/>
    <col min="2838" max="2838" width="5.140625" style="7" customWidth="1"/>
    <col min="2839" max="2839" width="5" style="7" customWidth="1"/>
    <col min="2840" max="2840" width="4.5703125" style="7" customWidth="1"/>
    <col min="2841" max="2848" width="3.85546875" style="7" customWidth="1"/>
    <col min="2849" max="2849" width="3.5703125" style="7" customWidth="1"/>
    <col min="2850" max="2863" width="3.85546875" style="7" customWidth="1"/>
    <col min="2864" max="2864" width="5.42578125" style="7" customWidth="1"/>
    <col min="2865" max="2865" width="3.85546875" style="7" customWidth="1"/>
    <col min="2866" max="2866" width="4.7109375" style="7" customWidth="1"/>
    <col min="2867" max="2872" width="3.85546875" style="7" customWidth="1"/>
    <col min="2873" max="2873" width="8.85546875" style="7" customWidth="1"/>
    <col min="2874" max="2874" width="7.85546875" style="7" customWidth="1"/>
    <col min="2875" max="3072" width="9.140625" style="7"/>
    <col min="3073" max="3073" width="5.85546875" style="7" customWidth="1"/>
    <col min="3074" max="3074" width="9.140625" style="7"/>
    <col min="3075" max="3075" width="27.7109375" style="7" customWidth="1"/>
    <col min="3076" max="3076" width="9.140625" style="7"/>
    <col min="3077" max="3093" width="3.85546875" style="7" customWidth="1"/>
    <col min="3094" max="3094" width="5.140625" style="7" customWidth="1"/>
    <col min="3095" max="3095" width="5" style="7" customWidth="1"/>
    <col min="3096" max="3096" width="4.5703125" style="7" customWidth="1"/>
    <col min="3097" max="3104" width="3.85546875" style="7" customWidth="1"/>
    <col min="3105" max="3105" width="3.5703125" style="7" customWidth="1"/>
    <col min="3106" max="3119" width="3.85546875" style="7" customWidth="1"/>
    <col min="3120" max="3120" width="5.42578125" style="7" customWidth="1"/>
    <col min="3121" max="3121" width="3.85546875" style="7" customWidth="1"/>
    <col min="3122" max="3122" width="4.7109375" style="7" customWidth="1"/>
    <col min="3123" max="3128" width="3.85546875" style="7" customWidth="1"/>
    <col min="3129" max="3129" width="8.85546875" style="7" customWidth="1"/>
    <col min="3130" max="3130" width="7.85546875" style="7" customWidth="1"/>
    <col min="3131" max="3328" width="9.140625" style="7"/>
    <col min="3329" max="3329" width="5.85546875" style="7" customWidth="1"/>
    <col min="3330" max="3330" width="9.140625" style="7"/>
    <col min="3331" max="3331" width="27.7109375" style="7" customWidth="1"/>
    <col min="3332" max="3332" width="9.140625" style="7"/>
    <col min="3333" max="3349" width="3.85546875" style="7" customWidth="1"/>
    <col min="3350" max="3350" width="5.140625" style="7" customWidth="1"/>
    <col min="3351" max="3351" width="5" style="7" customWidth="1"/>
    <col min="3352" max="3352" width="4.5703125" style="7" customWidth="1"/>
    <col min="3353" max="3360" width="3.85546875" style="7" customWidth="1"/>
    <col min="3361" max="3361" width="3.5703125" style="7" customWidth="1"/>
    <col min="3362" max="3375" width="3.85546875" style="7" customWidth="1"/>
    <col min="3376" max="3376" width="5.42578125" style="7" customWidth="1"/>
    <col min="3377" max="3377" width="3.85546875" style="7" customWidth="1"/>
    <col min="3378" max="3378" width="4.7109375" style="7" customWidth="1"/>
    <col min="3379" max="3384" width="3.85546875" style="7" customWidth="1"/>
    <col min="3385" max="3385" width="8.85546875" style="7" customWidth="1"/>
    <col min="3386" max="3386" width="7.85546875" style="7" customWidth="1"/>
    <col min="3387" max="3584" width="9.140625" style="7"/>
    <col min="3585" max="3585" width="5.85546875" style="7" customWidth="1"/>
    <col min="3586" max="3586" width="9.140625" style="7"/>
    <col min="3587" max="3587" width="27.7109375" style="7" customWidth="1"/>
    <col min="3588" max="3588" width="9.140625" style="7"/>
    <col min="3589" max="3605" width="3.85546875" style="7" customWidth="1"/>
    <col min="3606" max="3606" width="5.140625" style="7" customWidth="1"/>
    <col min="3607" max="3607" width="5" style="7" customWidth="1"/>
    <col min="3608" max="3608" width="4.5703125" style="7" customWidth="1"/>
    <col min="3609" max="3616" width="3.85546875" style="7" customWidth="1"/>
    <col min="3617" max="3617" width="3.5703125" style="7" customWidth="1"/>
    <col min="3618" max="3631" width="3.85546875" style="7" customWidth="1"/>
    <col min="3632" max="3632" width="5.42578125" style="7" customWidth="1"/>
    <col min="3633" max="3633" width="3.85546875" style="7" customWidth="1"/>
    <col min="3634" max="3634" width="4.7109375" style="7" customWidth="1"/>
    <col min="3635" max="3640" width="3.85546875" style="7" customWidth="1"/>
    <col min="3641" max="3641" width="8.85546875" style="7" customWidth="1"/>
    <col min="3642" max="3642" width="7.85546875" style="7" customWidth="1"/>
    <col min="3643" max="3840" width="9.140625" style="7"/>
    <col min="3841" max="3841" width="5.85546875" style="7" customWidth="1"/>
    <col min="3842" max="3842" width="9.140625" style="7"/>
    <col min="3843" max="3843" width="27.7109375" style="7" customWidth="1"/>
    <col min="3844" max="3844" width="9.140625" style="7"/>
    <col min="3845" max="3861" width="3.85546875" style="7" customWidth="1"/>
    <col min="3862" max="3862" width="5.140625" style="7" customWidth="1"/>
    <col min="3863" max="3863" width="5" style="7" customWidth="1"/>
    <col min="3864" max="3864" width="4.5703125" style="7" customWidth="1"/>
    <col min="3865" max="3872" width="3.85546875" style="7" customWidth="1"/>
    <col min="3873" max="3873" width="3.5703125" style="7" customWidth="1"/>
    <col min="3874" max="3887" width="3.85546875" style="7" customWidth="1"/>
    <col min="3888" max="3888" width="5.42578125" style="7" customWidth="1"/>
    <col min="3889" max="3889" width="3.85546875" style="7" customWidth="1"/>
    <col min="3890" max="3890" width="4.7109375" style="7" customWidth="1"/>
    <col min="3891" max="3896" width="3.85546875" style="7" customWidth="1"/>
    <col min="3897" max="3897" width="8.85546875" style="7" customWidth="1"/>
    <col min="3898" max="3898" width="7.85546875" style="7" customWidth="1"/>
    <col min="3899" max="4096" width="9.140625" style="7"/>
    <col min="4097" max="4097" width="5.85546875" style="7" customWidth="1"/>
    <col min="4098" max="4098" width="9.140625" style="7"/>
    <col min="4099" max="4099" width="27.7109375" style="7" customWidth="1"/>
    <col min="4100" max="4100" width="9.140625" style="7"/>
    <col min="4101" max="4117" width="3.85546875" style="7" customWidth="1"/>
    <col min="4118" max="4118" width="5.140625" style="7" customWidth="1"/>
    <col min="4119" max="4119" width="5" style="7" customWidth="1"/>
    <col min="4120" max="4120" width="4.5703125" style="7" customWidth="1"/>
    <col min="4121" max="4128" width="3.85546875" style="7" customWidth="1"/>
    <col min="4129" max="4129" width="3.5703125" style="7" customWidth="1"/>
    <col min="4130" max="4143" width="3.85546875" style="7" customWidth="1"/>
    <col min="4144" max="4144" width="5.42578125" style="7" customWidth="1"/>
    <col min="4145" max="4145" width="3.85546875" style="7" customWidth="1"/>
    <col min="4146" max="4146" width="4.7109375" style="7" customWidth="1"/>
    <col min="4147" max="4152" width="3.85546875" style="7" customWidth="1"/>
    <col min="4153" max="4153" width="8.85546875" style="7" customWidth="1"/>
    <col min="4154" max="4154" width="7.85546875" style="7" customWidth="1"/>
    <col min="4155" max="4352" width="9.140625" style="7"/>
    <col min="4353" max="4353" width="5.85546875" style="7" customWidth="1"/>
    <col min="4354" max="4354" width="9.140625" style="7"/>
    <col min="4355" max="4355" width="27.7109375" style="7" customWidth="1"/>
    <col min="4356" max="4356" width="9.140625" style="7"/>
    <col min="4357" max="4373" width="3.85546875" style="7" customWidth="1"/>
    <col min="4374" max="4374" width="5.140625" style="7" customWidth="1"/>
    <col min="4375" max="4375" width="5" style="7" customWidth="1"/>
    <col min="4376" max="4376" width="4.5703125" style="7" customWidth="1"/>
    <col min="4377" max="4384" width="3.85546875" style="7" customWidth="1"/>
    <col min="4385" max="4385" width="3.5703125" style="7" customWidth="1"/>
    <col min="4386" max="4399" width="3.85546875" style="7" customWidth="1"/>
    <col min="4400" max="4400" width="5.42578125" style="7" customWidth="1"/>
    <col min="4401" max="4401" width="3.85546875" style="7" customWidth="1"/>
    <col min="4402" max="4402" width="4.7109375" style="7" customWidth="1"/>
    <col min="4403" max="4408" width="3.85546875" style="7" customWidth="1"/>
    <col min="4409" max="4409" width="8.85546875" style="7" customWidth="1"/>
    <col min="4410" max="4410" width="7.85546875" style="7" customWidth="1"/>
    <col min="4411" max="4608" width="9.140625" style="7"/>
    <col min="4609" max="4609" width="5.85546875" style="7" customWidth="1"/>
    <col min="4610" max="4610" width="9.140625" style="7"/>
    <col min="4611" max="4611" width="27.7109375" style="7" customWidth="1"/>
    <col min="4612" max="4612" width="9.140625" style="7"/>
    <col min="4613" max="4629" width="3.85546875" style="7" customWidth="1"/>
    <col min="4630" max="4630" width="5.140625" style="7" customWidth="1"/>
    <col min="4631" max="4631" width="5" style="7" customWidth="1"/>
    <col min="4632" max="4632" width="4.5703125" style="7" customWidth="1"/>
    <col min="4633" max="4640" width="3.85546875" style="7" customWidth="1"/>
    <col min="4641" max="4641" width="3.5703125" style="7" customWidth="1"/>
    <col min="4642" max="4655" width="3.85546875" style="7" customWidth="1"/>
    <col min="4656" max="4656" width="5.42578125" style="7" customWidth="1"/>
    <col min="4657" max="4657" width="3.85546875" style="7" customWidth="1"/>
    <col min="4658" max="4658" width="4.7109375" style="7" customWidth="1"/>
    <col min="4659" max="4664" width="3.85546875" style="7" customWidth="1"/>
    <col min="4665" max="4665" width="8.85546875" style="7" customWidth="1"/>
    <col min="4666" max="4666" width="7.85546875" style="7" customWidth="1"/>
    <col min="4667" max="4864" width="9.140625" style="7"/>
    <col min="4865" max="4865" width="5.85546875" style="7" customWidth="1"/>
    <col min="4866" max="4866" width="9.140625" style="7"/>
    <col min="4867" max="4867" width="27.7109375" style="7" customWidth="1"/>
    <col min="4868" max="4868" width="9.140625" style="7"/>
    <col min="4869" max="4885" width="3.85546875" style="7" customWidth="1"/>
    <col min="4886" max="4886" width="5.140625" style="7" customWidth="1"/>
    <col min="4887" max="4887" width="5" style="7" customWidth="1"/>
    <col min="4888" max="4888" width="4.5703125" style="7" customWidth="1"/>
    <col min="4889" max="4896" width="3.85546875" style="7" customWidth="1"/>
    <col min="4897" max="4897" width="3.5703125" style="7" customWidth="1"/>
    <col min="4898" max="4911" width="3.85546875" style="7" customWidth="1"/>
    <col min="4912" max="4912" width="5.42578125" style="7" customWidth="1"/>
    <col min="4913" max="4913" width="3.85546875" style="7" customWidth="1"/>
    <col min="4914" max="4914" width="4.7109375" style="7" customWidth="1"/>
    <col min="4915" max="4920" width="3.85546875" style="7" customWidth="1"/>
    <col min="4921" max="4921" width="8.85546875" style="7" customWidth="1"/>
    <col min="4922" max="4922" width="7.85546875" style="7" customWidth="1"/>
    <col min="4923" max="5120" width="9.140625" style="7"/>
    <col min="5121" max="5121" width="5.85546875" style="7" customWidth="1"/>
    <col min="5122" max="5122" width="9.140625" style="7"/>
    <col min="5123" max="5123" width="27.7109375" style="7" customWidth="1"/>
    <col min="5124" max="5124" width="9.140625" style="7"/>
    <col min="5125" max="5141" width="3.85546875" style="7" customWidth="1"/>
    <col min="5142" max="5142" width="5.140625" style="7" customWidth="1"/>
    <col min="5143" max="5143" width="5" style="7" customWidth="1"/>
    <col min="5144" max="5144" width="4.5703125" style="7" customWidth="1"/>
    <col min="5145" max="5152" width="3.85546875" style="7" customWidth="1"/>
    <col min="5153" max="5153" width="3.5703125" style="7" customWidth="1"/>
    <col min="5154" max="5167" width="3.85546875" style="7" customWidth="1"/>
    <col min="5168" max="5168" width="5.42578125" style="7" customWidth="1"/>
    <col min="5169" max="5169" width="3.85546875" style="7" customWidth="1"/>
    <col min="5170" max="5170" width="4.7109375" style="7" customWidth="1"/>
    <col min="5171" max="5176" width="3.85546875" style="7" customWidth="1"/>
    <col min="5177" max="5177" width="8.85546875" style="7" customWidth="1"/>
    <col min="5178" max="5178" width="7.85546875" style="7" customWidth="1"/>
    <col min="5179" max="5376" width="9.140625" style="7"/>
    <col min="5377" max="5377" width="5.85546875" style="7" customWidth="1"/>
    <col min="5378" max="5378" width="9.140625" style="7"/>
    <col min="5379" max="5379" width="27.7109375" style="7" customWidth="1"/>
    <col min="5380" max="5380" width="9.140625" style="7"/>
    <col min="5381" max="5397" width="3.85546875" style="7" customWidth="1"/>
    <col min="5398" max="5398" width="5.140625" style="7" customWidth="1"/>
    <col min="5399" max="5399" width="5" style="7" customWidth="1"/>
    <col min="5400" max="5400" width="4.5703125" style="7" customWidth="1"/>
    <col min="5401" max="5408" width="3.85546875" style="7" customWidth="1"/>
    <col min="5409" max="5409" width="3.5703125" style="7" customWidth="1"/>
    <col min="5410" max="5423" width="3.85546875" style="7" customWidth="1"/>
    <col min="5424" max="5424" width="5.42578125" style="7" customWidth="1"/>
    <col min="5425" max="5425" width="3.85546875" style="7" customWidth="1"/>
    <col min="5426" max="5426" width="4.7109375" style="7" customWidth="1"/>
    <col min="5427" max="5432" width="3.85546875" style="7" customWidth="1"/>
    <col min="5433" max="5433" width="8.85546875" style="7" customWidth="1"/>
    <col min="5434" max="5434" width="7.85546875" style="7" customWidth="1"/>
    <col min="5435" max="5632" width="9.140625" style="7"/>
    <col min="5633" max="5633" width="5.85546875" style="7" customWidth="1"/>
    <col min="5634" max="5634" width="9.140625" style="7"/>
    <col min="5635" max="5635" width="27.7109375" style="7" customWidth="1"/>
    <col min="5636" max="5636" width="9.140625" style="7"/>
    <col min="5637" max="5653" width="3.85546875" style="7" customWidth="1"/>
    <col min="5654" max="5654" width="5.140625" style="7" customWidth="1"/>
    <col min="5655" max="5655" width="5" style="7" customWidth="1"/>
    <col min="5656" max="5656" width="4.5703125" style="7" customWidth="1"/>
    <col min="5657" max="5664" width="3.85546875" style="7" customWidth="1"/>
    <col min="5665" max="5665" width="3.5703125" style="7" customWidth="1"/>
    <col min="5666" max="5679" width="3.85546875" style="7" customWidth="1"/>
    <col min="5680" max="5680" width="5.42578125" style="7" customWidth="1"/>
    <col min="5681" max="5681" width="3.85546875" style="7" customWidth="1"/>
    <col min="5682" max="5682" width="4.7109375" style="7" customWidth="1"/>
    <col min="5683" max="5688" width="3.85546875" style="7" customWidth="1"/>
    <col min="5689" max="5689" width="8.85546875" style="7" customWidth="1"/>
    <col min="5690" max="5690" width="7.85546875" style="7" customWidth="1"/>
    <col min="5691" max="5888" width="9.140625" style="7"/>
    <col min="5889" max="5889" width="5.85546875" style="7" customWidth="1"/>
    <col min="5890" max="5890" width="9.140625" style="7"/>
    <col min="5891" max="5891" width="27.7109375" style="7" customWidth="1"/>
    <col min="5892" max="5892" width="9.140625" style="7"/>
    <col min="5893" max="5909" width="3.85546875" style="7" customWidth="1"/>
    <col min="5910" max="5910" width="5.140625" style="7" customWidth="1"/>
    <col min="5911" max="5911" width="5" style="7" customWidth="1"/>
    <col min="5912" max="5912" width="4.5703125" style="7" customWidth="1"/>
    <col min="5913" max="5920" width="3.85546875" style="7" customWidth="1"/>
    <col min="5921" max="5921" width="3.5703125" style="7" customWidth="1"/>
    <col min="5922" max="5935" width="3.85546875" style="7" customWidth="1"/>
    <col min="5936" max="5936" width="5.42578125" style="7" customWidth="1"/>
    <col min="5937" max="5937" width="3.85546875" style="7" customWidth="1"/>
    <col min="5938" max="5938" width="4.7109375" style="7" customWidth="1"/>
    <col min="5939" max="5944" width="3.85546875" style="7" customWidth="1"/>
    <col min="5945" max="5945" width="8.85546875" style="7" customWidth="1"/>
    <col min="5946" max="5946" width="7.85546875" style="7" customWidth="1"/>
    <col min="5947" max="6144" width="9.140625" style="7"/>
    <col min="6145" max="6145" width="5.85546875" style="7" customWidth="1"/>
    <col min="6146" max="6146" width="9.140625" style="7"/>
    <col min="6147" max="6147" width="27.7109375" style="7" customWidth="1"/>
    <col min="6148" max="6148" width="9.140625" style="7"/>
    <col min="6149" max="6165" width="3.85546875" style="7" customWidth="1"/>
    <col min="6166" max="6166" width="5.140625" style="7" customWidth="1"/>
    <col min="6167" max="6167" width="5" style="7" customWidth="1"/>
    <col min="6168" max="6168" width="4.5703125" style="7" customWidth="1"/>
    <col min="6169" max="6176" width="3.85546875" style="7" customWidth="1"/>
    <col min="6177" max="6177" width="3.5703125" style="7" customWidth="1"/>
    <col min="6178" max="6191" width="3.85546875" style="7" customWidth="1"/>
    <col min="6192" max="6192" width="5.42578125" style="7" customWidth="1"/>
    <col min="6193" max="6193" width="3.85546875" style="7" customWidth="1"/>
    <col min="6194" max="6194" width="4.7109375" style="7" customWidth="1"/>
    <col min="6195" max="6200" width="3.85546875" style="7" customWidth="1"/>
    <col min="6201" max="6201" width="8.85546875" style="7" customWidth="1"/>
    <col min="6202" max="6202" width="7.85546875" style="7" customWidth="1"/>
    <col min="6203" max="6400" width="9.140625" style="7"/>
    <col min="6401" max="6401" width="5.85546875" style="7" customWidth="1"/>
    <col min="6402" max="6402" width="9.140625" style="7"/>
    <col min="6403" max="6403" width="27.7109375" style="7" customWidth="1"/>
    <col min="6404" max="6404" width="9.140625" style="7"/>
    <col min="6405" max="6421" width="3.85546875" style="7" customWidth="1"/>
    <col min="6422" max="6422" width="5.140625" style="7" customWidth="1"/>
    <col min="6423" max="6423" width="5" style="7" customWidth="1"/>
    <col min="6424" max="6424" width="4.5703125" style="7" customWidth="1"/>
    <col min="6425" max="6432" width="3.85546875" style="7" customWidth="1"/>
    <col min="6433" max="6433" width="3.5703125" style="7" customWidth="1"/>
    <col min="6434" max="6447" width="3.85546875" style="7" customWidth="1"/>
    <col min="6448" max="6448" width="5.42578125" style="7" customWidth="1"/>
    <col min="6449" max="6449" width="3.85546875" style="7" customWidth="1"/>
    <col min="6450" max="6450" width="4.7109375" style="7" customWidth="1"/>
    <col min="6451" max="6456" width="3.85546875" style="7" customWidth="1"/>
    <col min="6457" max="6457" width="8.85546875" style="7" customWidth="1"/>
    <col min="6458" max="6458" width="7.85546875" style="7" customWidth="1"/>
    <col min="6459" max="6656" width="9.140625" style="7"/>
    <col min="6657" max="6657" width="5.85546875" style="7" customWidth="1"/>
    <col min="6658" max="6658" width="9.140625" style="7"/>
    <col min="6659" max="6659" width="27.7109375" style="7" customWidth="1"/>
    <col min="6660" max="6660" width="9.140625" style="7"/>
    <col min="6661" max="6677" width="3.85546875" style="7" customWidth="1"/>
    <col min="6678" max="6678" width="5.140625" style="7" customWidth="1"/>
    <col min="6679" max="6679" width="5" style="7" customWidth="1"/>
    <col min="6680" max="6680" width="4.5703125" style="7" customWidth="1"/>
    <col min="6681" max="6688" width="3.85546875" style="7" customWidth="1"/>
    <col min="6689" max="6689" width="3.5703125" style="7" customWidth="1"/>
    <col min="6690" max="6703" width="3.85546875" style="7" customWidth="1"/>
    <col min="6704" max="6704" width="5.42578125" style="7" customWidth="1"/>
    <col min="6705" max="6705" width="3.85546875" style="7" customWidth="1"/>
    <col min="6706" max="6706" width="4.7109375" style="7" customWidth="1"/>
    <col min="6707" max="6712" width="3.85546875" style="7" customWidth="1"/>
    <col min="6713" max="6713" width="8.85546875" style="7" customWidth="1"/>
    <col min="6714" max="6714" width="7.85546875" style="7" customWidth="1"/>
    <col min="6715" max="6912" width="9.140625" style="7"/>
    <col min="6913" max="6913" width="5.85546875" style="7" customWidth="1"/>
    <col min="6914" max="6914" width="9.140625" style="7"/>
    <col min="6915" max="6915" width="27.7109375" style="7" customWidth="1"/>
    <col min="6916" max="6916" width="9.140625" style="7"/>
    <col min="6917" max="6933" width="3.85546875" style="7" customWidth="1"/>
    <col min="6934" max="6934" width="5.140625" style="7" customWidth="1"/>
    <col min="6935" max="6935" width="5" style="7" customWidth="1"/>
    <col min="6936" max="6936" width="4.5703125" style="7" customWidth="1"/>
    <col min="6937" max="6944" width="3.85546875" style="7" customWidth="1"/>
    <col min="6945" max="6945" width="3.5703125" style="7" customWidth="1"/>
    <col min="6946" max="6959" width="3.85546875" style="7" customWidth="1"/>
    <col min="6960" max="6960" width="5.42578125" style="7" customWidth="1"/>
    <col min="6961" max="6961" width="3.85546875" style="7" customWidth="1"/>
    <col min="6962" max="6962" width="4.7109375" style="7" customWidth="1"/>
    <col min="6963" max="6968" width="3.85546875" style="7" customWidth="1"/>
    <col min="6969" max="6969" width="8.85546875" style="7" customWidth="1"/>
    <col min="6970" max="6970" width="7.85546875" style="7" customWidth="1"/>
    <col min="6971" max="7168" width="9.140625" style="7"/>
    <col min="7169" max="7169" width="5.85546875" style="7" customWidth="1"/>
    <col min="7170" max="7170" width="9.140625" style="7"/>
    <col min="7171" max="7171" width="27.7109375" style="7" customWidth="1"/>
    <col min="7172" max="7172" width="9.140625" style="7"/>
    <col min="7173" max="7189" width="3.85546875" style="7" customWidth="1"/>
    <col min="7190" max="7190" width="5.140625" style="7" customWidth="1"/>
    <col min="7191" max="7191" width="5" style="7" customWidth="1"/>
    <col min="7192" max="7192" width="4.5703125" style="7" customWidth="1"/>
    <col min="7193" max="7200" width="3.85546875" style="7" customWidth="1"/>
    <col min="7201" max="7201" width="3.5703125" style="7" customWidth="1"/>
    <col min="7202" max="7215" width="3.85546875" style="7" customWidth="1"/>
    <col min="7216" max="7216" width="5.42578125" style="7" customWidth="1"/>
    <col min="7217" max="7217" width="3.85546875" style="7" customWidth="1"/>
    <col min="7218" max="7218" width="4.7109375" style="7" customWidth="1"/>
    <col min="7219" max="7224" width="3.85546875" style="7" customWidth="1"/>
    <col min="7225" max="7225" width="8.85546875" style="7" customWidth="1"/>
    <col min="7226" max="7226" width="7.85546875" style="7" customWidth="1"/>
    <col min="7227" max="7424" width="9.140625" style="7"/>
    <col min="7425" max="7425" width="5.85546875" style="7" customWidth="1"/>
    <col min="7426" max="7426" width="9.140625" style="7"/>
    <col min="7427" max="7427" width="27.7109375" style="7" customWidth="1"/>
    <col min="7428" max="7428" width="9.140625" style="7"/>
    <col min="7429" max="7445" width="3.85546875" style="7" customWidth="1"/>
    <col min="7446" max="7446" width="5.140625" style="7" customWidth="1"/>
    <col min="7447" max="7447" width="5" style="7" customWidth="1"/>
    <col min="7448" max="7448" width="4.5703125" style="7" customWidth="1"/>
    <col min="7449" max="7456" width="3.85546875" style="7" customWidth="1"/>
    <col min="7457" max="7457" width="3.5703125" style="7" customWidth="1"/>
    <col min="7458" max="7471" width="3.85546875" style="7" customWidth="1"/>
    <col min="7472" max="7472" width="5.42578125" style="7" customWidth="1"/>
    <col min="7473" max="7473" width="3.85546875" style="7" customWidth="1"/>
    <col min="7474" max="7474" width="4.7109375" style="7" customWidth="1"/>
    <col min="7475" max="7480" width="3.85546875" style="7" customWidth="1"/>
    <col min="7481" max="7481" width="8.85546875" style="7" customWidth="1"/>
    <col min="7482" max="7482" width="7.85546875" style="7" customWidth="1"/>
    <col min="7483" max="7680" width="9.140625" style="7"/>
    <col min="7681" max="7681" width="5.85546875" style="7" customWidth="1"/>
    <col min="7682" max="7682" width="9.140625" style="7"/>
    <col min="7683" max="7683" width="27.7109375" style="7" customWidth="1"/>
    <col min="7684" max="7684" width="9.140625" style="7"/>
    <col min="7685" max="7701" width="3.85546875" style="7" customWidth="1"/>
    <col min="7702" max="7702" width="5.140625" style="7" customWidth="1"/>
    <col min="7703" max="7703" width="5" style="7" customWidth="1"/>
    <col min="7704" max="7704" width="4.5703125" style="7" customWidth="1"/>
    <col min="7705" max="7712" width="3.85546875" style="7" customWidth="1"/>
    <col min="7713" max="7713" width="3.5703125" style="7" customWidth="1"/>
    <col min="7714" max="7727" width="3.85546875" style="7" customWidth="1"/>
    <col min="7728" max="7728" width="5.42578125" style="7" customWidth="1"/>
    <col min="7729" max="7729" width="3.85546875" style="7" customWidth="1"/>
    <col min="7730" max="7730" width="4.7109375" style="7" customWidth="1"/>
    <col min="7731" max="7736" width="3.85546875" style="7" customWidth="1"/>
    <col min="7737" max="7737" width="8.85546875" style="7" customWidth="1"/>
    <col min="7738" max="7738" width="7.85546875" style="7" customWidth="1"/>
    <col min="7739" max="7936" width="9.140625" style="7"/>
    <col min="7937" max="7937" width="5.85546875" style="7" customWidth="1"/>
    <col min="7938" max="7938" width="9.140625" style="7"/>
    <col min="7939" max="7939" width="27.7109375" style="7" customWidth="1"/>
    <col min="7940" max="7940" width="9.140625" style="7"/>
    <col min="7941" max="7957" width="3.85546875" style="7" customWidth="1"/>
    <col min="7958" max="7958" width="5.140625" style="7" customWidth="1"/>
    <col min="7959" max="7959" width="5" style="7" customWidth="1"/>
    <col min="7960" max="7960" width="4.5703125" style="7" customWidth="1"/>
    <col min="7961" max="7968" width="3.85546875" style="7" customWidth="1"/>
    <col min="7969" max="7969" width="3.5703125" style="7" customWidth="1"/>
    <col min="7970" max="7983" width="3.85546875" style="7" customWidth="1"/>
    <col min="7984" max="7984" width="5.42578125" style="7" customWidth="1"/>
    <col min="7985" max="7985" width="3.85546875" style="7" customWidth="1"/>
    <col min="7986" max="7986" width="4.7109375" style="7" customWidth="1"/>
    <col min="7987" max="7992" width="3.85546875" style="7" customWidth="1"/>
    <col min="7993" max="7993" width="8.85546875" style="7" customWidth="1"/>
    <col min="7994" max="7994" width="7.85546875" style="7" customWidth="1"/>
    <col min="7995" max="8192" width="9.140625" style="7"/>
    <col min="8193" max="8193" width="5.85546875" style="7" customWidth="1"/>
    <col min="8194" max="8194" width="9.140625" style="7"/>
    <col min="8195" max="8195" width="27.7109375" style="7" customWidth="1"/>
    <col min="8196" max="8196" width="9.140625" style="7"/>
    <col min="8197" max="8213" width="3.85546875" style="7" customWidth="1"/>
    <col min="8214" max="8214" width="5.140625" style="7" customWidth="1"/>
    <col min="8215" max="8215" width="5" style="7" customWidth="1"/>
    <col min="8216" max="8216" width="4.5703125" style="7" customWidth="1"/>
    <col min="8217" max="8224" width="3.85546875" style="7" customWidth="1"/>
    <col min="8225" max="8225" width="3.5703125" style="7" customWidth="1"/>
    <col min="8226" max="8239" width="3.85546875" style="7" customWidth="1"/>
    <col min="8240" max="8240" width="5.42578125" style="7" customWidth="1"/>
    <col min="8241" max="8241" width="3.85546875" style="7" customWidth="1"/>
    <col min="8242" max="8242" width="4.7109375" style="7" customWidth="1"/>
    <col min="8243" max="8248" width="3.85546875" style="7" customWidth="1"/>
    <col min="8249" max="8249" width="8.85546875" style="7" customWidth="1"/>
    <col min="8250" max="8250" width="7.85546875" style="7" customWidth="1"/>
    <col min="8251" max="8448" width="9.140625" style="7"/>
    <col min="8449" max="8449" width="5.85546875" style="7" customWidth="1"/>
    <col min="8450" max="8450" width="9.140625" style="7"/>
    <col min="8451" max="8451" width="27.7109375" style="7" customWidth="1"/>
    <col min="8452" max="8452" width="9.140625" style="7"/>
    <col min="8453" max="8469" width="3.85546875" style="7" customWidth="1"/>
    <col min="8470" max="8470" width="5.140625" style="7" customWidth="1"/>
    <col min="8471" max="8471" width="5" style="7" customWidth="1"/>
    <col min="8472" max="8472" width="4.5703125" style="7" customWidth="1"/>
    <col min="8473" max="8480" width="3.85546875" style="7" customWidth="1"/>
    <col min="8481" max="8481" width="3.5703125" style="7" customWidth="1"/>
    <col min="8482" max="8495" width="3.85546875" style="7" customWidth="1"/>
    <col min="8496" max="8496" width="5.42578125" style="7" customWidth="1"/>
    <col min="8497" max="8497" width="3.85546875" style="7" customWidth="1"/>
    <col min="8498" max="8498" width="4.7109375" style="7" customWidth="1"/>
    <col min="8499" max="8504" width="3.85546875" style="7" customWidth="1"/>
    <col min="8505" max="8505" width="8.85546875" style="7" customWidth="1"/>
    <col min="8506" max="8506" width="7.85546875" style="7" customWidth="1"/>
    <col min="8507" max="8704" width="9.140625" style="7"/>
    <col min="8705" max="8705" width="5.85546875" style="7" customWidth="1"/>
    <col min="8706" max="8706" width="9.140625" style="7"/>
    <col min="8707" max="8707" width="27.7109375" style="7" customWidth="1"/>
    <col min="8708" max="8708" width="9.140625" style="7"/>
    <col min="8709" max="8725" width="3.85546875" style="7" customWidth="1"/>
    <col min="8726" max="8726" width="5.140625" style="7" customWidth="1"/>
    <col min="8727" max="8727" width="5" style="7" customWidth="1"/>
    <col min="8728" max="8728" width="4.5703125" style="7" customWidth="1"/>
    <col min="8729" max="8736" width="3.85546875" style="7" customWidth="1"/>
    <col min="8737" max="8737" width="3.5703125" style="7" customWidth="1"/>
    <col min="8738" max="8751" width="3.85546875" style="7" customWidth="1"/>
    <col min="8752" max="8752" width="5.42578125" style="7" customWidth="1"/>
    <col min="8753" max="8753" width="3.85546875" style="7" customWidth="1"/>
    <col min="8754" max="8754" width="4.7109375" style="7" customWidth="1"/>
    <col min="8755" max="8760" width="3.85546875" style="7" customWidth="1"/>
    <col min="8761" max="8761" width="8.85546875" style="7" customWidth="1"/>
    <col min="8762" max="8762" width="7.85546875" style="7" customWidth="1"/>
    <col min="8763" max="8960" width="9.140625" style="7"/>
    <col min="8961" max="8961" width="5.85546875" style="7" customWidth="1"/>
    <col min="8962" max="8962" width="9.140625" style="7"/>
    <col min="8963" max="8963" width="27.7109375" style="7" customWidth="1"/>
    <col min="8964" max="8964" width="9.140625" style="7"/>
    <col min="8965" max="8981" width="3.85546875" style="7" customWidth="1"/>
    <col min="8982" max="8982" width="5.140625" style="7" customWidth="1"/>
    <col min="8983" max="8983" width="5" style="7" customWidth="1"/>
    <col min="8984" max="8984" width="4.5703125" style="7" customWidth="1"/>
    <col min="8985" max="8992" width="3.85546875" style="7" customWidth="1"/>
    <col min="8993" max="8993" width="3.5703125" style="7" customWidth="1"/>
    <col min="8994" max="9007" width="3.85546875" style="7" customWidth="1"/>
    <col min="9008" max="9008" width="5.42578125" style="7" customWidth="1"/>
    <col min="9009" max="9009" width="3.85546875" style="7" customWidth="1"/>
    <col min="9010" max="9010" width="4.7109375" style="7" customWidth="1"/>
    <col min="9011" max="9016" width="3.85546875" style="7" customWidth="1"/>
    <col min="9017" max="9017" width="8.85546875" style="7" customWidth="1"/>
    <col min="9018" max="9018" width="7.85546875" style="7" customWidth="1"/>
    <col min="9019" max="9216" width="9.140625" style="7"/>
    <col min="9217" max="9217" width="5.85546875" style="7" customWidth="1"/>
    <col min="9218" max="9218" width="9.140625" style="7"/>
    <col min="9219" max="9219" width="27.7109375" style="7" customWidth="1"/>
    <col min="9220" max="9220" width="9.140625" style="7"/>
    <col min="9221" max="9237" width="3.85546875" style="7" customWidth="1"/>
    <col min="9238" max="9238" width="5.140625" style="7" customWidth="1"/>
    <col min="9239" max="9239" width="5" style="7" customWidth="1"/>
    <col min="9240" max="9240" width="4.5703125" style="7" customWidth="1"/>
    <col min="9241" max="9248" width="3.85546875" style="7" customWidth="1"/>
    <col min="9249" max="9249" width="3.5703125" style="7" customWidth="1"/>
    <col min="9250" max="9263" width="3.85546875" style="7" customWidth="1"/>
    <col min="9264" max="9264" width="5.42578125" style="7" customWidth="1"/>
    <col min="9265" max="9265" width="3.85546875" style="7" customWidth="1"/>
    <col min="9266" max="9266" width="4.7109375" style="7" customWidth="1"/>
    <col min="9267" max="9272" width="3.85546875" style="7" customWidth="1"/>
    <col min="9273" max="9273" width="8.85546875" style="7" customWidth="1"/>
    <col min="9274" max="9274" width="7.85546875" style="7" customWidth="1"/>
    <col min="9275" max="9472" width="9.140625" style="7"/>
    <col min="9473" max="9473" width="5.85546875" style="7" customWidth="1"/>
    <col min="9474" max="9474" width="9.140625" style="7"/>
    <col min="9475" max="9475" width="27.7109375" style="7" customWidth="1"/>
    <col min="9476" max="9476" width="9.140625" style="7"/>
    <col min="9477" max="9493" width="3.85546875" style="7" customWidth="1"/>
    <col min="9494" max="9494" width="5.140625" style="7" customWidth="1"/>
    <col min="9495" max="9495" width="5" style="7" customWidth="1"/>
    <col min="9496" max="9496" width="4.5703125" style="7" customWidth="1"/>
    <col min="9497" max="9504" width="3.85546875" style="7" customWidth="1"/>
    <col min="9505" max="9505" width="3.5703125" style="7" customWidth="1"/>
    <col min="9506" max="9519" width="3.85546875" style="7" customWidth="1"/>
    <col min="9520" max="9520" width="5.42578125" style="7" customWidth="1"/>
    <col min="9521" max="9521" width="3.85546875" style="7" customWidth="1"/>
    <col min="9522" max="9522" width="4.7109375" style="7" customWidth="1"/>
    <col min="9523" max="9528" width="3.85546875" style="7" customWidth="1"/>
    <col min="9529" max="9529" width="8.85546875" style="7" customWidth="1"/>
    <col min="9530" max="9530" width="7.85546875" style="7" customWidth="1"/>
    <col min="9531" max="9728" width="9.140625" style="7"/>
    <col min="9729" max="9729" width="5.85546875" style="7" customWidth="1"/>
    <col min="9730" max="9730" width="9.140625" style="7"/>
    <col min="9731" max="9731" width="27.7109375" style="7" customWidth="1"/>
    <col min="9732" max="9732" width="9.140625" style="7"/>
    <col min="9733" max="9749" width="3.85546875" style="7" customWidth="1"/>
    <col min="9750" max="9750" width="5.140625" style="7" customWidth="1"/>
    <col min="9751" max="9751" width="5" style="7" customWidth="1"/>
    <col min="9752" max="9752" width="4.5703125" style="7" customWidth="1"/>
    <col min="9753" max="9760" width="3.85546875" style="7" customWidth="1"/>
    <col min="9761" max="9761" width="3.5703125" style="7" customWidth="1"/>
    <col min="9762" max="9775" width="3.85546875" style="7" customWidth="1"/>
    <col min="9776" max="9776" width="5.42578125" style="7" customWidth="1"/>
    <col min="9777" max="9777" width="3.85546875" style="7" customWidth="1"/>
    <col min="9778" max="9778" width="4.7109375" style="7" customWidth="1"/>
    <col min="9779" max="9784" width="3.85546875" style="7" customWidth="1"/>
    <col min="9785" max="9785" width="8.85546875" style="7" customWidth="1"/>
    <col min="9786" max="9786" width="7.85546875" style="7" customWidth="1"/>
    <col min="9787" max="9984" width="9.140625" style="7"/>
    <col min="9985" max="9985" width="5.85546875" style="7" customWidth="1"/>
    <col min="9986" max="9986" width="9.140625" style="7"/>
    <col min="9987" max="9987" width="27.7109375" style="7" customWidth="1"/>
    <col min="9988" max="9988" width="9.140625" style="7"/>
    <col min="9989" max="10005" width="3.85546875" style="7" customWidth="1"/>
    <col min="10006" max="10006" width="5.140625" style="7" customWidth="1"/>
    <col min="10007" max="10007" width="5" style="7" customWidth="1"/>
    <col min="10008" max="10008" width="4.5703125" style="7" customWidth="1"/>
    <col min="10009" max="10016" width="3.85546875" style="7" customWidth="1"/>
    <col min="10017" max="10017" width="3.5703125" style="7" customWidth="1"/>
    <col min="10018" max="10031" width="3.85546875" style="7" customWidth="1"/>
    <col min="10032" max="10032" width="5.42578125" style="7" customWidth="1"/>
    <col min="10033" max="10033" width="3.85546875" style="7" customWidth="1"/>
    <col min="10034" max="10034" width="4.7109375" style="7" customWidth="1"/>
    <col min="10035" max="10040" width="3.85546875" style="7" customWidth="1"/>
    <col min="10041" max="10041" width="8.85546875" style="7" customWidth="1"/>
    <col min="10042" max="10042" width="7.85546875" style="7" customWidth="1"/>
    <col min="10043" max="10240" width="9.140625" style="7"/>
    <col min="10241" max="10241" width="5.85546875" style="7" customWidth="1"/>
    <col min="10242" max="10242" width="9.140625" style="7"/>
    <col min="10243" max="10243" width="27.7109375" style="7" customWidth="1"/>
    <col min="10244" max="10244" width="9.140625" style="7"/>
    <col min="10245" max="10261" width="3.85546875" style="7" customWidth="1"/>
    <col min="10262" max="10262" width="5.140625" style="7" customWidth="1"/>
    <col min="10263" max="10263" width="5" style="7" customWidth="1"/>
    <col min="10264" max="10264" width="4.5703125" style="7" customWidth="1"/>
    <col min="10265" max="10272" width="3.85546875" style="7" customWidth="1"/>
    <col min="10273" max="10273" width="3.5703125" style="7" customWidth="1"/>
    <col min="10274" max="10287" width="3.85546875" style="7" customWidth="1"/>
    <col min="10288" max="10288" width="5.42578125" style="7" customWidth="1"/>
    <col min="10289" max="10289" width="3.85546875" style="7" customWidth="1"/>
    <col min="10290" max="10290" width="4.7109375" style="7" customWidth="1"/>
    <col min="10291" max="10296" width="3.85546875" style="7" customWidth="1"/>
    <col min="10297" max="10297" width="8.85546875" style="7" customWidth="1"/>
    <col min="10298" max="10298" width="7.85546875" style="7" customWidth="1"/>
    <col min="10299" max="10496" width="9.140625" style="7"/>
    <col min="10497" max="10497" width="5.85546875" style="7" customWidth="1"/>
    <col min="10498" max="10498" width="9.140625" style="7"/>
    <col min="10499" max="10499" width="27.7109375" style="7" customWidth="1"/>
    <col min="10500" max="10500" width="9.140625" style="7"/>
    <col min="10501" max="10517" width="3.85546875" style="7" customWidth="1"/>
    <col min="10518" max="10518" width="5.140625" style="7" customWidth="1"/>
    <col min="10519" max="10519" width="5" style="7" customWidth="1"/>
    <col min="10520" max="10520" width="4.5703125" style="7" customWidth="1"/>
    <col min="10521" max="10528" width="3.85546875" style="7" customWidth="1"/>
    <col min="10529" max="10529" width="3.5703125" style="7" customWidth="1"/>
    <col min="10530" max="10543" width="3.85546875" style="7" customWidth="1"/>
    <col min="10544" max="10544" width="5.42578125" style="7" customWidth="1"/>
    <col min="10545" max="10545" width="3.85546875" style="7" customWidth="1"/>
    <col min="10546" max="10546" width="4.7109375" style="7" customWidth="1"/>
    <col min="10547" max="10552" width="3.85546875" style="7" customWidth="1"/>
    <col min="10553" max="10553" width="8.85546875" style="7" customWidth="1"/>
    <col min="10554" max="10554" width="7.85546875" style="7" customWidth="1"/>
    <col min="10555" max="10752" width="9.140625" style="7"/>
    <col min="10753" max="10753" width="5.85546875" style="7" customWidth="1"/>
    <col min="10754" max="10754" width="9.140625" style="7"/>
    <col min="10755" max="10755" width="27.7109375" style="7" customWidth="1"/>
    <col min="10756" max="10756" width="9.140625" style="7"/>
    <col min="10757" max="10773" width="3.85546875" style="7" customWidth="1"/>
    <col min="10774" max="10774" width="5.140625" style="7" customWidth="1"/>
    <col min="10775" max="10775" width="5" style="7" customWidth="1"/>
    <col min="10776" max="10776" width="4.5703125" style="7" customWidth="1"/>
    <col min="10777" max="10784" width="3.85546875" style="7" customWidth="1"/>
    <col min="10785" max="10785" width="3.5703125" style="7" customWidth="1"/>
    <col min="10786" max="10799" width="3.85546875" style="7" customWidth="1"/>
    <col min="10800" max="10800" width="5.42578125" style="7" customWidth="1"/>
    <col min="10801" max="10801" width="3.85546875" style="7" customWidth="1"/>
    <col min="10802" max="10802" width="4.7109375" style="7" customWidth="1"/>
    <col min="10803" max="10808" width="3.85546875" style="7" customWidth="1"/>
    <col min="10809" max="10809" width="8.85546875" style="7" customWidth="1"/>
    <col min="10810" max="10810" width="7.85546875" style="7" customWidth="1"/>
    <col min="10811" max="11008" width="9.140625" style="7"/>
    <col min="11009" max="11009" width="5.85546875" style="7" customWidth="1"/>
    <col min="11010" max="11010" width="9.140625" style="7"/>
    <col min="11011" max="11011" width="27.7109375" style="7" customWidth="1"/>
    <col min="11012" max="11012" width="9.140625" style="7"/>
    <col min="11013" max="11029" width="3.85546875" style="7" customWidth="1"/>
    <col min="11030" max="11030" width="5.140625" style="7" customWidth="1"/>
    <col min="11031" max="11031" width="5" style="7" customWidth="1"/>
    <col min="11032" max="11032" width="4.5703125" style="7" customWidth="1"/>
    <col min="11033" max="11040" width="3.85546875" style="7" customWidth="1"/>
    <col min="11041" max="11041" width="3.5703125" style="7" customWidth="1"/>
    <col min="11042" max="11055" width="3.85546875" style="7" customWidth="1"/>
    <col min="11056" max="11056" width="5.42578125" style="7" customWidth="1"/>
    <col min="11057" max="11057" width="3.85546875" style="7" customWidth="1"/>
    <col min="11058" max="11058" width="4.7109375" style="7" customWidth="1"/>
    <col min="11059" max="11064" width="3.85546875" style="7" customWidth="1"/>
    <col min="11065" max="11065" width="8.85546875" style="7" customWidth="1"/>
    <col min="11066" max="11066" width="7.85546875" style="7" customWidth="1"/>
    <col min="11067" max="11264" width="9.140625" style="7"/>
    <col min="11265" max="11265" width="5.85546875" style="7" customWidth="1"/>
    <col min="11266" max="11266" width="9.140625" style="7"/>
    <col min="11267" max="11267" width="27.7109375" style="7" customWidth="1"/>
    <col min="11268" max="11268" width="9.140625" style="7"/>
    <col min="11269" max="11285" width="3.85546875" style="7" customWidth="1"/>
    <col min="11286" max="11286" width="5.140625" style="7" customWidth="1"/>
    <col min="11287" max="11287" width="5" style="7" customWidth="1"/>
    <col min="11288" max="11288" width="4.5703125" style="7" customWidth="1"/>
    <col min="11289" max="11296" width="3.85546875" style="7" customWidth="1"/>
    <col min="11297" max="11297" width="3.5703125" style="7" customWidth="1"/>
    <col min="11298" max="11311" width="3.85546875" style="7" customWidth="1"/>
    <col min="11312" max="11312" width="5.42578125" style="7" customWidth="1"/>
    <col min="11313" max="11313" width="3.85546875" style="7" customWidth="1"/>
    <col min="11314" max="11314" width="4.7109375" style="7" customWidth="1"/>
    <col min="11315" max="11320" width="3.85546875" style="7" customWidth="1"/>
    <col min="11321" max="11321" width="8.85546875" style="7" customWidth="1"/>
    <col min="11322" max="11322" width="7.85546875" style="7" customWidth="1"/>
    <col min="11323" max="11520" width="9.140625" style="7"/>
    <col min="11521" max="11521" width="5.85546875" style="7" customWidth="1"/>
    <col min="11522" max="11522" width="9.140625" style="7"/>
    <col min="11523" max="11523" width="27.7109375" style="7" customWidth="1"/>
    <col min="11524" max="11524" width="9.140625" style="7"/>
    <col min="11525" max="11541" width="3.85546875" style="7" customWidth="1"/>
    <col min="11542" max="11542" width="5.140625" style="7" customWidth="1"/>
    <col min="11543" max="11543" width="5" style="7" customWidth="1"/>
    <col min="11544" max="11544" width="4.5703125" style="7" customWidth="1"/>
    <col min="11545" max="11552" width="3.85546875" style="7" customWidth="1"/>
    <col min="11553" max="11553" width="3.5703125" style="7" customWidth="1"/>
    <col min="11554" max="11567" width="3.85546875" style="7" customWidth="1"/>
    <col min="11568" max="11568" width="5.42578125" style="7" customWidth="1"/>
    <col min="11569" max="11569" width="3.85546875" style="7" customWidth="1"/>
    <col min="11570" max="11570" width="4.7109375" style="7" customWidth="1"/>
    <col min="11571" max="11576" width="3.85546875" style="7" customWidth="1"/>
    <col min="11577" max="11577" width="8.85546875" style="7" customWidth="1"/>
    <col min="11578" max="11578" width="7.85546875" style="7" customWidth="1"/>
    <col min="11579" max="11776" width="9.140625" style="7"/>
    <col min="11777" max="11777" width="5.85546875" style="7" customWidth="1"/>
    <col min="11778" max="11778" width="9.140625" style="7"/>
    <col min="11779" max="11779" width="27.7109375" style="7" customWidth="1"/>
    <col min="11780" max="11780" width="9.140625" style="7"/>
    <col min="11781" max="11797" width="3.85546875" style="7" customWidth="1"/>
    <col min="11798" max="11798" width="5.140625" style="7" customWidth="1"/>
    <col min="11799" max="11799" width="5" style="7" customWidth="1"/>
    <col min="11800" max="11800" width="4.5703125" style="7" customWidth="1"/>
    <col min="11801" max="11808" width="3.85546875" style="7" customWidth="1"/>
    <col min="11809" max="11809" width="3.5703125" style="7" customWidth="1"/>
    <col min="11810" max="11823" width="3.85546875" style="7" customWidth="1"/>
    <col min="11824" max="11824" width="5.42578125" style="7" customWidth="1"/>
    <col min="11825" max="11825" width="3.85546875" style="7" customWidth="1"/>
    <col min="11826" max="11826" width="4.7109375" style="7" customWidth="1"/>
    <col min="11827" max="11832" width="3.85546875" style="7" customWidth="1"/>
    <col min="11833" max="11833" width="8.85546875" style="7" customWidth="1"/>
    <col min="11834" max="11834" width="7.85546875" style="7" customWidth="1"/>
    <col min="11835" max="12032" width="9.140625" style="7"/>
    <col min="12033" max="12033" width="5.85546875" style="7" customWidth="1"/>
    <col min="12034" max="12034" width="9.140625" style="7"/>
    <col min="12035" max="12035" width="27.7109375" style="7" customWidth="1"/>
    <col min="12036" max="12036" width="9.140625" style="7"/>
    <col min="12037" max="12053" width="3.85546875" style="7" customWidth="1"/>
    <col min="12054" max="12054" width="5.140625" style="7" customWidth="1"/>
    <col min="12055" max="12055" width="5" style="7" customWidth="1"/>
    <col min="12056" max="12056" width="4.5703125" style="7" customWidth="1"/>
    <col min="12057" max="12064" width="3.85546875" style="7" customWidth="1"/>
    <col min="12065" max="12065" width="3.5703125" style="7" customWidth="1"/>
    <col min="12066" max="12079" width="3.85546875" style="7" customWidth="1"/>
    <col min="12080" max="12080" width="5.42578125" style="7" customWidth="1"/>
    <col min="12081" max="12081" width="3.85546875" style="7" customWidth="1"/>
    <col min="12082" max="12082" width="4.7109375" style="7" customWidth="1"/>
    <col min="12083" max="12088" width="3.85546875" style="7" customWidth="1"/>
    <col min="12089" max="12089" width="8.85546875" style="7" customWidth="1"/>
    <col min="12090" max="12090" width="7.85546875" style="7" customWidth="1"/>
    <col min="12091" max="12288" width="9.140625" style="7"/>
    <col min="12289" max="12289" width="5.85546875" style="7" customWidth="1"/>
    <col min="12290" max="12290" width="9.140625" style="7"/>
    <col min="12291" max="12291" width="27.7109375" style="7" customWidth="1"/>
    <col min="12292" max="12292" width="9.140625" style="7"/>
    <col min="12293" max="12309" width="3.85546875" style="7" customWidth="1"/>
    <col min="12310" max="12310" width="5.140625" style="7" customWidth="1"/>
    <col min="12311" max="12311" width="5" style="7" customWidth="1"/>
    <col min="12312" max="12312" width="4.5703125" style="7" customWidth="1"/>
    <col min="12313" max="12320" width="3.85546875" style="7" customWidth="1"/>
    <col min="12321" max="12321" width="3.5703125" style="7" customWidth="1"/>
    <col min="12322" max="12335" width="3.85546875" style="7" customWidth="1"/>
    <col min="12336" max="12336" width="5.42578125" style="7" customWidth="1"/>
    <col min="12337" max="12337" width="3.85546875" style="7" customWidth="1"/>
    <col min="12338" max="12338" width="4.7109375" style="7" customWidth="1"/>
    <col min="12339" max="12344" width="3.85546875" style="7" customWidth="1"/>
    <col min="12345" max="12345" width="8.85546875" style="7" customWidth="1"/>
    <col min="12346" max="12346" width="7.85546875" style="7" customWidth="1"/>
    <col min="12347" max="12544" width="9.140625" style="7"/>
    <col min="12545" max="12545" width="5.85546875" style="7" customWidth="1"/>
    <col min="12546" max="12546" width="9.140625" style="7"/>
    <col min="12547" max="12547" width="27.7109375" style="7" customWidth="1"/>
    <col min="12548" max="12548" width="9.140625" style="7"/>
    <col min="12549" max="12565" width="3.85546875" style="7" customWidth="1"/>
    <col min="12566" max="12566" width="5.140625" style="7" customWidth="1"/>
    <col min="12567" max="12567" width="5" style="7" customWidth="1"/>
    <col min="12568" max="12568" width="4.5703125" style="7" customWidth="1"/>
    <col min="12569" max="12576" width="3.85546875" style="7" customWidth="1"/>
    <col min="12577" max="12577" width="3.5703125" style="7" customWidth="1"/>
    <col min="12578" max="12591" width="3.85546875" style="7" customWidth="1"/>
    <col min="12592" max="12592" width="5.42578125" style="7" customWidth="1"/>
    <col min="12593" max="12593" width="3.85546875" style="7" customWidth="1"/>
    <col min="12594" max="12594" width="4.7109375" style="7" customWidth="1"/>
    <col min="12595" max="12600" width="3.85546875" style="7" customWidth="1"/>
    <col min="12601" max="12601" width="8.85546875" style="7" customWidth="1"/>
    <col min="12602" max="12602" width="7.85546875" style="7" customWidth="1"/>
    <col min="12603" max="12800" width="9.140625" style="7"/>
    <col min="12801" max="12801" width="5.85546875" style="7" customWidth="1"/>
    <col min="12802" max="12802" width="9.140625" style="7"/>
    <col min="12803" max="12803" width="27.7109375" style="7" customWidth="1"/>
    <col min="12804" max="12804" width="9.140625" style="7"/>
    <col min="12805" max="12821" width="3.85546875" style="7" customWidth="1"/>
    <col min="12822" max="12822" width="5.140625" style="7" customWidth="1"/>
    <col min="12823" max="12823" width="5" style="7" customWidth="1"/>
    <col min="12824" max="12824" width="4.5703125" style="7" customWidth="1"/>
    <col min="12825" max="12832" width="3.85546875" style="7" customWidth="1"/>
    <col min="12833" max="12833" width="3.5703125" style="7" customWidth="1"/>
    <col min="12834" max="12847" width="3.85546875" style="7" customWidth="1"/>
    <col min="12848" max="12848" width="5.42578125" style="7" customWidth="1"/>
    <col min="12849" max="12849" width="3.85546875" style="7" customWidth="1"/>
    <col min="12850" max="12850" width="4.7109375" style="7" customWidth="1"/>
    <col min="12851" max="12856" width="3.85546875" style="7" customWidth="1"/>
    <col min="12857" max="12857" width="8.85546875" style="7" customWidth="1"/>
    <col min="12858" max="12858" width="7.85546875" style="7" customWidth="1"/>
    <col min="12859" max="13056" width="9.140625" style="7"/>
    <col min="13057" max="13057" width="5.85546875" style="7" customWidth="1"/>
    <col min="13058" max="13058" width="9.140625" style="7"/>
    <col min="13059" max="13059" width="27.7109375" style="7" customWidth="1"/>
    <col min="13060" max="13060" width="9.140625" style="7"/>
    <col min="13061" max="13077" width="3.85546875" style="7" customWidth="1"/>
    <col min="13078" max="13078" width="5.140625" style="7" customWidth="1"/>
    <col min="13079" max="13079" width="5" style="7" customWidth="1"/>
    <col min="13080" max="13080" width="4.5703125" style="7" customWidth="1"/>
    <col min="13081" max="13088" width="3.85546875" style="7" customWidth="1"/>
    <col min="13089" max="13089" width="3.5703125" style="7" customWidth="1"/>
    <col min="13090" max="13103" width="3.85546875" style="7" customWidth="1"/>
    <col min="13104" max="13104" width="5.42578125" style="7" customWidth="1"/>
    <col min="13105" max="13105" width="3.85546875" style="7" customWidth="1"/>
    <col min="13106" max="13106" width="4.7109375" style="7" customWidth="1"/>
    <col min="13107" max="13112" width="3.85546875" style="7" customWidth="1"/>
    <col min="13113" max="13113" width="8.85546875" style="7" customWidth="1"/>
    <col min="13114" max="13114" width="7.85546875" style="7" customWidth="1"/>
    <col min="13115" max="13312" width="9.140625" style="7"/>
    <col min="13313" max="13313" width="5.85546875" style="7" customWidth="1"/>
    <col min="13314" max="13314" width="9.140625" style="7"/>
    <col min="13315" max="13315" width="27.7109375" style="7" customWidth="1"/>
    <col min="13316" max="13316" width="9.140625" style="7"/>
    <col min="13317" max="13333" width="3.85546875" style="7" customWidth="1"/>
    <col min="13334" max="13334" width="5.140625" style="7" customWidth="1"/>
    <col min="13335" max="13335" width="5" style="7" customWidth="1"/>
    <col min="13336" max="13336" width="4.5703125" style="7" customWidth="1"/>
    <col min="13337" max="13344" width="3.85546875" style="7" customWidth="1"/>
    <col min="13345" max="13345" width="3.5703125" style="7" customWidth="1"/>
    <col min="13346" max="13359" width="3.85546875" style="7" customWidth="1"/>
    <col min="13360" max="13360" width="5.42578125" style="7" customWidth="1"/>
    <col min="13361" max="13361" width="3.85546875" style="7" customWidth="1"/>
    <col min="13362" max="13362" width="4.7109375" style="7" customWidth="1"/>
    <col min="13363" max="13368" width="3.85546875" style="7" customWidth="1"/>
    <col min="13369" max="13369" width="8.85546875" style="7" customWidth="1"/>
    <col min="13370" max="13370" width="7.85546875" style="7" customWidth="1"/>
    <col min="13371" max="13568" width="9.140625" style="7"/>
    <col min="13569" max="13569" width="5.85546875" style="7" customWidth="1"/>
    <col min="13570" max="13570" width="9.140625" style="7"/>
    <col min="13571" max="13571" width="27.7109375" style="7" customWidth="1"/>
    <col min="13572" max="13572" width="9.140625" style="7"/>
    <col min="13573" max="13589" width="3.85546875" style="7" customWidth="1"/>
    <col min="13590" max="13590" width="5.140625" style="7" customWidth="1"/>
    <col min="13591" max="13591" width="5" style="7" customWidth="1"/>
    <col min="13592" max="13592" width="4.5703125" style="7" customWidth="1"/>
    <col min="13593" max="13600" width="3.85546875" style="7" customWidth="1"/>
    <col min="13601" max="13601" width="3.5703125" style="7" customWidth="1"/>
    <col min="13602" max="13615" width="3.85546875" style="7" customWidth="1"/>
    <col min="13616" max="13616" width="5.42578125" style="7" customWidth="1"/>
    <col min="13617" max="13617" width="3.85546875" style="7" customWidth="1"/>
    <col min="13618" max="13618" width="4.7109375" style="7" customWidth="1"/>
    <col min="13619" max="13624" width="3.85546875" style="7" customWidth="1"/>
    <col min="13625" max="13625" width="8.85546875" style="7" customWidth="1"/>
    <col min="13626" max="13626" width="7.85546875" style="7" customWidth="1"/>
    <col min="13627" max="13824" width="9.140625" style="7"/>
    <col min="13825" max="13825" width="5.85546875" style="7" customWidth="1"/>
    <col min="13826" max="13826" width="9.140625" style="7"/>
    <col min="13827" max="13827" width="27.7109375" style="7" customWidth="1"/>
    <col min="13828" max="13828" width="9.140625" style="7"/>
    <col min="13829" max="13845" width="3.85546875" style="7" customWidth="1"/>
    <col min="13846" max="13846" width="5.140625" style="7" customWidth="1"/>
    <col min="13847" max="13847" width="5" style="7" customWidth="1"/>
    <col min="13848" max="13848" width="4.5703125" style="7" customWidth="1"/>
    <col min="13849" max="13856" width="3.85546875" style="7" customWidth="1"/>
    <col min="13857" max="13857" width="3.5703125" style="7" customWidth="1"/>
    <col min="13858" max="13871" width="3.85546875" style="7" customWidth="1"/>
    <col min="13872" max="13872" width="5.42578125" style="7" customWidth="1"/>
    <col min="13873" max="13873" width="3.85546875" style="7" customWidth="1"/>
    <col min="13874" max="13874" width="4.7109375" style="7" customWidth="1"/>
    <col min="13875" max="13880" width="3.85546875" style="7" customWidth="1"/>
    <col min="13881" max="13881" width="8.85546875" style="7" customWidth="1"/>
    <col min="13882" max="13882" width="7.85546875" style="7" customWidth="1"/>
    <col min="13883" max="14080" width="9.140625" style="7"/>
    <col min="14081" max="14081" width="5.85546875" style="7" customWidth="1"/>
    <col min="14082" max="14082" width="9.140625" style="7"/>
    <col min="14083" max="14083" width="27.7109375" style="7" customWidth="1"/>
    <col min="14084" max="14084" width="9.140625" style="7"/>
    <col min="14085" max="14101" width="3.85546875" style="7" customWidth="1"/>
    <col min="14102" max="14102" width="5.140625" style="7" customWidth="1"/>
    <col min="14103" max="14103" width="5" style="7" customWidth="1"/>
    <col min="14104" max="14104" width="4.5703125" style="7" customWidth="1"/>
    <col min="14105" max="14112" width="3.85546875" style="7" customWidth="1"/>
    <col min="14113" max="14113" width="3.5703125" style="7" customWidth="1"/>
    <col min="14114" max="14127" width="3.85546875" style="7" customWidth="1"/>
    <col min="14128" max="14128" width="5.42578125" style="7" customWidth="1"/>
    <col min="14129" max="14129" width="3.85546875" style="7" customWidth="1"/>
    <col min="14130" max="14130" width="4.7109375" style="7" customWidth="1"/>
    <col min="14131" max="14136" width="3.85546875" style="7" customWidth="1"/>
    <col min="14137" max="14137" width="8.85546875" style="7" customWidth="1"/>
    <col min="14138" max="14138" width="7.85546875" style="7" customWidth="1"/>
    <col min="14139" max="14336" width="9.140625" style="7"/>
    <col min="14337" max="14337" width="5.85546875" style="7" customWidth="1"/>
    <col min="14338" max="14338" width="9.140625" style="7"/>
    <col min="14339" max="14339" width="27.7109375" style="7" customWidth="1"/>
    <col min="14340" max="14340" width="9.140625" style="7"/>
    <col min="14341" max="14357" width="3.85546875" style="7" customWidth="1"/>
    <col min="14358" max="14358" width="5.140625" style="7" customWidth="1"/>
    <col min="14359" max="14359" width="5" style="7" customWidth="1"/>
    <col min="14360" max="14360" width="4.5703125" style="7" customWidth="1"/>
    <col min="14361" max="14368" width="3.85546875" style="7" customWidth="1"/>
    <col min="14369" max="14369" width="3.5703125" style="7" customWidth="1"/>
    <col min="14370" max="14383" width="3.85546875" style="7" customWidth="1"/>
    <col min="14384" max="14384" width="5.42578125" style="7" customWidth="1"/>
    <col min="14385" max="14385" width="3.85546875" style="7" customWidth="1"/>
    <col min="14386" max="14386" width="4.7109375" style="7" customWidth="1"/>
    <col min="14387" max="14392" width="3.85546875" style="7" customWidth="1"/>
    <col min="14393" max="14393" width="8.85546875" style="7" customWidth="1"/>
    <col min="14394" max="14394" width="7.85546875" style="7" customWidth="1"/>
    <col min="14395" max="14592" width="9.140625" style="7"/>
    <col min="14593" max="14593" width="5.85546875" style="7" customWidth="1"/>
    <col min="14594" max="14594" width="9.140625" style="7"/>
    <col min="14595" max="14595" width="27.7109375" style="7" customWidth="1"/>
    <col min="14596" max="14596" width="9.140625" style="7"/>
    <col min="14597" max="14613" width="3.85546875" style="7" customWidth="1"/>
    <col min="14614" max="14614" width="5.140625" style="7" customWidth="1"/>
    <col min="14615" max="14615" width="5" style="7" customWidth="1"/>
    <col min="14616" max="14616" width="4.5703125" style="7" customWidth="1"/>
    <col min="14617" max="14624" width="3.85546875" style="7" customWidth="1"/>
    <col min="14625" max="14625" width="3.5703125" style="7" customWidth="1"/>
    <col min="14626" max="14639" width="3.85546875" style="7" customWidth="1"/>
    <col min="14640" max="14640" width="5.42578125" style="7" customWidth="1"/>
    <col min="14641" max="14641" width="3.85546875" style="7" customWidth="1"/>
    <col min="14642" max="14642" width="4.7109375" style="7" customWidth="1"/>
    <col min="14643" max="14648" width="3.85546875" style="7" customWidth="1"/>
    <col min="14649" max="14649" width="8.85546875" style="7" customWidth="1"/>
    <col min="14650" max="14650" width="7.85546875" style="7" customWidth="1"/>
    <col min="14651" max="14848" width="9.140625" style="7"/>
    <col min="14849" max="14849" width="5.85546875" style="7" customWidth="1"/>
    <col min="14850" max="14850" width="9.140625" style="7"/>
    <col min="14851" max="14851" width="27.7109375" style="7" customWidth="1"/>
    <col min="14852" max="14852" width="9.140625" style="7"/>
    <col min="14853" max="14869" width="3.85546875" style="7" customWidth="1"/>
    <col min="14870" max="14870" width="5.140625" style="7" customWidth="1"/>
    <col min="14871" max="14871" width="5" style="7" customWidth="1"/>
    <col min="14872" max="14872" width="4.5703125" style="7" customWidth="1"/>
    <col min="14873" max="14880" width="3.85546875" style="7" customWidth="1"/>
    <col min="14881" max="14881" width="3.5703125" style="7" customWidth="1"/>
    <col min="14882" max="14895" width="3.85546875" style="7" customWidth="1"/>
    <col min="14896" max="14896" width="5.42578125" style="7" customWidth="1"/>
    <col min="14897" max="14897" width="3.85546875" style="7" customWidth="1"/>
    <col min="14898" max="14898" width="4.7109375" style="7" customWidth="1"/>
    <col min="14899" max="14904" width="3.85546875" style="7" customWidth="1"/>
    <col min="14905" max="14905" width="8.85546875" style="7" customWidth="1"/>
    <col min="14906" max="14906" width="7.85546875" style="7" customWidth="1"/>
    <col min="14907" max="15104" width="9.140625" style="7"/>
    <col min="15105" max="15105" width="5.85546875" style="7" customWidth="1"/>
    <col min="15106" max="15106" width="9.140625" style="7"/>
    <col min="15107" max="15107" width="27.7109375" style="7" customWidth="1"/>
    <col min="15108" max="15108" width="9.140625" style="7"/>
    <col min="15109" max="15125" width="3.85546875" style="7" customWidth="1"/>
    <col min="15126" max="15126" width="5.140625" style="7" customWidth="1"/>
    <col min="15127" max="15127" width="5" style="7" customWidth="1"/>
    <col min="15128" max="15128" width="4.5703125" style="7" customWidth="1"/>
    <col min="15129" max="15136" width="3.85546875" style="7" customWidth="1"/>
    <col min="15137" max="15137" width="3.5703125" style="7" customWidth="1"/>
    <col min="15138" max="15151" width="3.85546875" style="7" customWidth="1"/>
    <col min="15152" max="15152" width="5.42578125" style="7" customWidth="1"/>
    <col min="15153" max="15153" width="3.85546875" style="7" customWidth="1"/>
    <col min="15154" max="15154" width="4.7109375" style="7" customWidth="1"/>
    <col min="15155" max="15160" width="3.85546875" style="7" customWidth="1"/>
    <col min="15161" max="15161" width="8.85546875" style="7" customWidth="1"/>
    <col min="15162" max="15162" width="7.85546875" style="7" customWidth="1"/>
    <col min="15163" max="15360" width="9.140625" style="7"/>
    <col min="15361" max="15361" width="5.85546875" style="7" customWidth="1"/>
    <col min="15362" max="15362" width="9.140625" style="7"/>
    <col min="15363" max="15363" width="27.7109375" style="7" customWidth="1"/>
    <col min="15364" max="15364" width="9.140625" style="7"/>
    <col min="15365" max="15381" width="3.85546875" style="7" customWidth="1"/>
    <col min="15382" max="15382" width="5.140625" style="7" customWidth="1"/>
    <col min="15383" max="15383" width="5" style="7" customWidth="1"/>
    <col min="15384" max="15384" width="4.5703125" style="7" customWidth="1"/>
    <col min="15385" max="15392" width="3.85546875" style="7" customWidth="1"/>
    <col min="15393" max="15393" width="3.5703125" style="7" customWidth="1"/>
    <col min="15394" max="15407" width="3.85546875" style="7" customWidth="1"/>
    <col min="15408" max="15408" width="5.42578125" style="7" customWidth="1"/>
    <col min="15409" max="15409" width="3.85546875" style="7" customWidth="1"/>
    <col min="15410" max="15410" width="4.7109375" style="7" customWidth="1"/>
    <col min="15411" max="15416" width="3.85546875" style="7" customWidth="1"/>
    <col min="15417" max="15417" width="8.85546875" style="7" customWidth="1"/>
    <col min="15418" max="15418" width="7.85546875" style="7" customWidth="1"/>
    <col min="15419" max="15616" width="9.140625" style="7"/>
    <col min="15617" max="15617" width="5.85546875" style="7" customWidth="1"/>
    <col min="15618" max="15618" width="9.140625" style="7"/>
    <col min="15619" max="15619" width="27.7109375" style="7" customWidth="1"/>
    <col min="15620" max="15620" width="9.140625" style="7"/>
    <col min="15621" max="15637" width="3.85546875" style="7" customWidth="1"/>
    <col min="15638" max="15638" width="5.140625" style="7" customWidth="1"/>
    <col min="15639" max="15639" width="5" style="7" customWidth="1"/>
    <col min="15640" max="15640" width="4.5703125" style="7" customWidth="1"/>
    <col min="15641" max="15648" width="3.85546875" style="7" customWidth="1"/>
    <col min="15649" max="15649" width="3.5703125" style="7" customWidth="1"/>
    <col min="15650" max="15663" width="3.85546875" style="7" customWidth="1"/>
    <col min="15664" max="15664" width="5.42578125" style="7" customWidth="1"/>
    <col min="15665" max="15665" width="3.85546875" style="7" customWidth="1"/>
    <col min="15666" max="15666" width="4.7109375" style="7" customWidth="1"/>
    <col min="15667" max="15672" width="3.85546875" style="7" customWidth="1"/>
    <col min="15673" max="15673" width="8.85546875" style="7" customWidth="1"/>
    <col min="15674" max="15674" width="7.85546875" style="7" customWidth="1"/>
    <col min="15675" max="15872" width="9.140625" style="7"/>
    <col min="15873" max="15873" width="5.85546875" style="7" customWidth="1"/>
    <col min="15874" max="15874" width="9.140625" style="7"/>
    <col min="15875" max="15875" width="27.7109375" style="7" customWidth="1"/>
    <col min="15876" max="15876" width="9.140625" style="7"/>
    <col min="15877" max="15893" width="3.85546875" style="7" customWidth="1"/>
    <col min="15894" max="15894" width="5.140625" style="7" customWidth="1"/>
    <col min="15895" max="15895" width="5" style="7" customWidth="1"/>
    <col min="15896" max="15896" width="4.5703125" style="7" customWidth="1"/>
    <col min="15897" max="15904" width="3.85546875" style="7" customWidth="1"/>
    <col min="15905" max="15905" width="3.5703125" style="7" customWidth="1"/>
    <col min="15906" max="15919" width="3.85546875" style="7" customWidth="1"/>
    <col min="15920" max="15920" width="5.42578125" style="7" customWidth="1"/>
    <col min="15921" max="15921" width="3.85546875" style="7" customWidth="1"/>
    <col min="15922" max="15922" width="4.7109375" style="7" customWidth="1"/>
    <col min="15923" max="15928" width="3.85546875" style="7" customWidth="1"/>
    <col min="15929" max="15929" width="8.85546875" style="7" customWidth="1"/>
    <col min="15930" max="15930" width="7.85546875" style="7" customWidth="1"/>
    <col min="15931" max="16128" width="9.140625" style="7"/>
    <col min="16129" max="16129" width="5.85546875" style="7" customWidth="1"/>
    <col min="16130" max="16130" width="9.140625" style="7"/>
    <col min="16131" max="16131" width="27.7109375" style="7" customWidth="1"/>
    <col min="16132" max="16132" width="9.140625" style="7"/>
    <col min="16133" max="16149" width="3.85546875" style="7" customWidth="1"/>
    <col min="16150" max="16150" width="5.140625" style="7" customWidth="1"/>
    <col min="16151" max="16151" width="5" style="7" customWidth="1"/>
    <col min="16152" max="16152" width="4.5703125" style="7" customWidth="1"/>
    <col min="16153" max="16160" width="3.85546875" style="7" customWidth="1"/>
    <col min="16161" max="16161" width="3.5703125" style="7" customWidth="1"/>
    <col min="16162" max="16175" width="3.85546875" style="7" customWidth="1"/>
    <col min="16176" max="16176" width="5.42578125" style="7" customWidth="1"/>
    <col min="16177" max="16177" width="3.85546875" style="7" customWidth="1"/>
    <col min="16178" max="16178" width="4.7109375" style="7" customWidth="1"/>
    <col min="16179" max="16184" width="3.85546875" style="7" customWidth="1"/>
    <col min="16185" max="16185" width="8.85546875" style="7" customWidth="1"/>
    <col min="16186" max="16186" width="7.85546875" style="7" customWidth="1"/>
    <col min="16187" max="16384" width="9.140625" style="7"/>
  </cols>
  <sheetData>
    <row r="1" spans="1:63" ht="40.5" customHeight="1">
      <c r="A1" s="601"/>
      <c r="B1" s="600"/>
      <c r="C1" s="600"/>
      <c r="D1" s="529"/>
      <c r="E1" s="529"/>
      <c r="F1" s="529"/>
      <c r="G1" s="529"/>
      <c r="H1" s="529"/>
      <c r="I1" s="532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31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</row>
    <row r="2" spans="1:63" s="10" customFormat="1" ht="111" customHeight="1">
      <c r="A2" s="189"/>
      <c r="B2" s="190" t="s">
        <v>0</v>
      </c>
      <c r="C2" s="191" t="s">
        <v>9</v>
      </c>
      <c r="D2" s="189" t="s">
        <v>1</v>
      </c>
      <c r="E2" s="42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2" t="s">
        <v>30</v>
      </c>
      <c r="O2" s="2" t="s">
        <v>31</v>
      </c>
      <c r="P2" s="2" t="s">
        <v>32</v>
      </c>
      <c r="Q2" s="2" t="s">
        <v>33</v>
      </c>
      <c r="R2" s="2" t="s">
        <v>34</v>
      </c>
      <c r="S2" s="2" t="s">
        <v>35</v>
      </c>
      <c r="T2" s="2" t="s">
        <v>39</v>
      </c>
      <c r="U2" s="2" t="s">
        <v>36</v>
      </c>
      <c r="V2" s="2" t="s">
        <v>14</v>
      </c>
      <c r="W2" s="2" t="s">
        <v>2</v>
      </c>
      <c r="X2" s="2" t="s">
        <v>37</v>
      </c>
      <c r="Y2" s="2" t="s">
        <v>38</v>
      </c>
      <c r="Z2" s="2" t="s">
        <v>40</v>
      </c>
      <c r="AA2" s="2" t="s">
        <v>41</v>
      </c>
      <c r="AB2" s="2" t="s">
        <v>42</v>
      </c>
      <c r="AC2" s="2" t="s">
        <v>43</v>
      </c>
      <c r="AD2" s="2" t="s">
        <v>44</v>
      </c>
      <c r="AE2" s="2" t="s">
        <v>45</v>
      </c>
      <c r="AF2" s="2" t="s">
        <v>46</v>
      </c>
      <c r="AG2" s="2" t="s">
        <v>47</v>
      </c>
      <c r="AH2" s="2" t="s">
        <v>48</v>
      </c>
      <c r="AI2" s="2" t="s">
        <v>49</v>
      </c>
      <c r="AJ2" s="1" t="s">
        <v>50</v>
      </c>
      <c r="AK2" s="1" t="s">
        <v>51</v>
      </c>
      <c r="AL2" s="1" t="s">
        <v>52</v>
      </c>
      <c r="AM2" s="1" t="s">
        <v>53</v>
      </c>
      <c r="AN2" s="1" t="s">
        <v>54</v>
      </c>
      <c r="AO2" s="1" t="s">
        <v>55</v>
      </c>
      <c r="AP2" s="1" t="s">
        <v>56</v>
      </c>
      <c r="AQ2" s="1" t="s">
        <v>57</v>
      </c>
      <c r="AR2" s="1" t="s">
        <v>58</v>
      </c>
      <c r="AS2" s="1" t="s">
        <v>59</v>
      </c>
      <c r="AT2" s="1" t="s">
        <v>60</v>
      </c>
      <c r="AU2" s="1" t="s">
        <v>61</v>
      </c>
      <c r="AV2" s="1" t="s">
        <v>62</v>
      </c>
      <c r="AW2" s="192" t="s">
        <v>10</v>
      </c>
      <c r="AX2" s="193"/>
      <c r="AY2" s="194"/>
      <c r="AZ2" s="1"/>
      <c r="BA2" s="192" t="s">
        <v>3</v>
      </c>
      <c r="BB2" s="193"/>
      <c r="BC2" s="193"/>
      <c r="BD2" s="194"/>
      <c r="BE2" s="195" t="s">
        <v>11</v>
      </c>
      <c r="BF2" s="195" t="s">
        <v>12</v>
      </c>
      <c r="BG2" s="7"/>
      <c r="BH2" s="7"/>
      <c r="BI2" s="7"/>
      <c r="BJ2" s="7"/>
      <c r="BK2" s="7"/>
    </row>
    <row r="3" spans="1:63" s="10" customFormat="1">
      <c r="A3" s="189"/>
      <c r="B3" s="190"/>
      <c r="C3" s="191"/>
      <c r="D3" s="189"/>
      <c r="E3" s="196" t="s">
        <v>4</v>
      </c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5"/>
      <c r="BF3" s="195"/>
      <c r="BG3" s="7"/>
      <c r="BH3" s="7"/>
      <c r="BI3" s="7"/>
      <c r="BJ3" s="7"/>
      <c r="BK3" s="7"/>
    </row>
    <row r="4" spans="1:63" s="10" customFormat="1">
      <c r="A4" s="189"/>
      <c r="B4" s="190"/>
      <c r="C4" s="191"/>
      <c r="D4" s="189"/>
      <c r="E4" s="3">
        <v>35</v>
      </c>
      <c r="F4" s="3">
        <v>36</v>
      </c>
      <c r="G4" s="3">
        <v>37</v>
      </c>
      <c r="H4" s="3">
        <v>38</v>
      </c>
      <c r="I4" s="3">
        <v>39</v>
      </c>
      <c r="J4" s="3">
        <v>40</v>
      </c>
      <c r="K4" s="3">
        <v>41</v>
      </c>
      <c r="L4" s="4">
        <v>42</v>
      </c>
      <c r="M4" s="4">
        <v>43</v>
      </c>
      <c r="N4" s="4">
        <v>44</v>
      </c>
      <c r="O4" s="4">
        <v>45</v>
      </c>
      <c r="P4" s="4">
        <v>46</v>
      </c>
      <c r="Q4" s="4">
        <v>47</v>
      </c>
      <c r="R4" s="4">
        <v>48</v>
      </c>
      <c r="S4" s="4">
        <v>49</v>
      </c>
      <c r="T4" s="4">
        <v>50</v>
      </c>
      <c r="U4" s="4">
        <v>51</v>
      </c>
      <c r="V4" s="4">
        <v>52</v>
      </c>
      <c r="W4" s="4">
        <v>1</v>
      </c>
      <c r="X4" s="5">
        <v>2</v>
      </c>
      <c r="Y4" s="4">
        <v>3</v>
      </c>
      <c r="Z4" s="4">
        <v>4</v>
      </c>
      <c r="AA4" s="4">
        <v>5</v>
      </c>
      <c r="AB4" s="4">
        <v>6</v>
      </c>
      <c r="AC4" s="4">
        <v>7</v>
      </c>
      <c r="AD4" s="4">
        <v>8</v>
      </c>
      <c r="AE4" s="4">
        <v>9</v>
      </c>
      <c r="AF4" s="4">
        <v>10</v>
      </c>
      <c r="AG4" s="4">
        <v>11</v>
      </c>
      <c r="AH4" s="4">
        <v>12</v>
      </c>
      <c r="AI4" s="4">
        <v>13</v>
      </c>
      <c r="AJ4" s="4">
        <v>14</v>
      </c>
      <c r="AK4" s="4">
        <v>15</v>
      </c>
      <c r="AL4" s="4">
        <v>16</v>
      </c>
      <c r="AM4" s="4">
        <v>17</v>
      </c>
      <c r="AN4" s="4">
        <v>18</v>
      </c>
      <c r="AO4" s="4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4">
        <v>26</v>
      </c>
      <c r="AW4" s="4">
        <v>27</v>
      </c>
      <c r="AX4" s="4">
        <v>28</v>
      </c>
      <c r="AY4" s="4">
        <v>29</v>
      </c>
      <c r="AZ4" s="4">
        <v>30</v>
      </c>
      <c r="BA4" s="4">
        <v>31</v>
      </c>
      <c r="BB4" s="4">
        <v>32</v>
      </c>
      <c r="BC4" s="4">
        <v>33</v>
      </c>
      <c r="BD4" s="4">
        <v>34</v>
      </c>
      <c r="BE4" s="195"/>
      <c r="BF4" s="195"/>
      <c r="BG4" s="7"/>
      <c r="BH4" s="7"/>
      <c r="BI4" s="7"/>
      <c r="BJ4" s="7"/>
      <c r="BK4" s="7"/>
    </row>
    <row r="5" spans="1:63" s="10" customFormat="1">
      <c r="A5" s="189"/>
      <c r="B5" s="190"/>
      <c r="C5" s="191"/>
      <c r="D5" s="189"/>
      <c r="E5" s="196" t="s">
        <v>13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5"/>
      <c r="BF5" s="195"/>
      <c r="BG5" s="7"/>
      <c r="BH5" s="7"/>
      <c r="BI5" s="7"/>
      <c r="BJ5" s="7"/>
      <c r="BK5" s="7"/>
    </row>
    <row r="6" spans="1:63" s="10" customFormat="1" ht="15.75">
      <c r="A6" s="189"/>
      <c r="B6" s="190"/>
      <c r="C6" s="191"/>
      <c r="D6" s="189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4">
        <v>8</v>
      </c>
      <c r="M6" s="4">
        <v>9</v>
      </c>
      <c r="N6" s="5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6">
        <v>18</v>
      </c>
      <c r="W6" s="6">
        <v>19</v>
      </c>
      <c r="X6" s="5">
        <v>20</v>
      </c>
      <c r="Y6" s="4">
        <v>21</v>
      </c>
      <c r="Z6" s="4">
        <v>22</v>
      </c>
      <c r="AA6" s="4">
        <v>23</v>
      </c>
      <c r="AB6" s="4">
        <v>24</v>
      </c>
      <c r="AC6" s="4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4">
        <v>38</v>
      </c>
      <c r="AQ6" s="4">
        <v>39</v>
      </c>
      <c r="AR6" s="4">
        <v>40</v>
      </c>
      <c r="AS6" s="5">
        <v>41</v>
      </c>
      <c r="AT6" s="5">
        <v>42</v>
      </c>
      <c r="AU6" s="4">
        <v>43</v>
      </c>
      <c r="AV6" s="383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  <c r="BE6" s="195"/>
      <c r="BF6" s="195"/>
      <c r="BG6" s="7"/>
      <c r="BH6" s="7"/>
      <c r="BI6" s="7"/>
      <c r="BJ6" s="7"/>
      <c r="BK6" s="7"/>
    </row>
    <row r="7" spans="1:63" ht="15.75" customHeight="1">
      <c r="A7" s="599" t="s">
        <v>214</v>
      </c>
      <c r="B7" s="598"/>
      <c r="C7" s="517" t="s">
        <v>213</v>
      </c>
      <c r="D7" s="366" t="s">
        <v>5</v>
      </c>
      <c r="E7" s="331"/>
      <c r="F7" s="331"/>
      <c r="G7" s="331"/>
      <c r="H7" s="331"/>
      <c r="I7" s="146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71"/>
      <c r="W7" s="371"/>
      <c r="X7" s="331"/>
      <c r="Y7" s="331"/>
      <c r="Z7" s="416">
        <v>6</v>
      </c>
      <c r="AA7" s="416">
        <v>8</v>
      </c>
      <c r="AB7" s="416">
        <v>6</v>
      </c>
      <c r="AC7" s="416">
        <v>6</v>
      </c>
      <c r="AD7" s="416">
        <v>8</v>
      </c>
      <c r="AE7" s="416">
        <v>6</v>
      </c>
      <c r="AF7" s="416">
        <v>8</v>
      </c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529"/>
      <c r="AU7" s="331"/>
      <c r="AV7" s="383"/>
      <c r="AW7" s="371">
        <f>SUM(Z7:AO7)</f>
        <v>48</v>
      </c>
      <c r="AX7" s="371" t="s">
        <v>65</v>
      </c>
      <c r="AY7" s="371"/>
      <c r="AZ7" s="371"/>
      <c r="BA7" s="371"/>
      <c r="BB7" s="371"/>
      <c r="BC7" s="371"/>
      <c r="BD7" s="371"/>
      <c r="BE7" s="335">
        <v>48</v>
      </c>
      <c r="BF7" s="335"/>
    </row>
    <row r="8" spans="1:63" ht="15.75">
      <c r="A8" s="554"/>
      <c r="B8" s="597"/>
      <c r="C8" s="502"/>
      <c r="D8" s="366" t="s">
        <v>6</v>
      </c>
      <c r="E8" s="331"/>
      <c r="F8" s="331"/>
      <c r="G8" s="331"/>
      <c r="H8" s="331"/>
      <c r="I8" s="146"/>
      <c r="J8" s="331"/>
      <c r="K8" s="331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71"/>
      <c r="W8" s="371"/>
      <c r="X8" s="335"/>
      <c r="Y8" s="335"/>
      <c r="Z8" s="439">
        <v>2</v>
      </c>
      <c r="AA8" s="439">
        <v>4</v>
      </c>
      <c r="AB8" s="439">
        <v>3</v>
      </c>
      <c r="AC8" s="439">
        <v>3</v>
      </c>
      <c r="AD8" s="439">
        <v>4</v>
      </c>
      <c r="AE8" s="439">
        <v>2</v>
      </c>
      <c r="AF8" s="439">
        <v>4</v>
      </c>
      <c r="AG8" s="439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531"/>
      <c r="AT8" s="335"/>
      <c r="AU8" s="335"/>
      <c r="AV8" s="383"/>
      <c r="AW8" s="371"/>
      <c r="AX8" s="371"/>
      <c r="AY8" s="371"/>
      <c r="AZ8" s="371"/>
      <c r="BA8" s="371"/>
      <c r="BB8" s="371"/>
      <c r="BC8" s="371"/>
      <c r="BD8" s="371"/>
      <c r="BE8" s="335"/>
      <c r="BF8" s="335">
        <v>14</v>
      </c>
    </row>
    <row r="9" spans="1:63" ht="15.75">
      <c r="A9" s="554"/>
      <c r="B9" s="589"/>
      <c r="C9" s="589" t="s">
        <v>133</v>
      </c>
      <c r="D9" s="366" t="s">
        <v>5</v>
      </c>
      <c r="E9" s="416">
        <v>2</v>
      </c>
      <c r="F9" s="416">
        <v>2</v>
      </c>
      <c r="G9" s="416">
        <v>2</v>
      </c>
      <c r="H9" s="416">
        <v>2</v>
      </c>
      <c r="I9" s="416">
        <v>2</v>
      </c>
      <c r="J9" s="416">
        <v>2</v>
      </c>
      <c r="K9" s="416">
        <v>2</v>
      </c>
      <c r="L9" s="416">
        <v>2</v>
      </c>
      <c r="M9" s="416">
        <v>2</v>
      </c>
      <c r="N9" s="416">
        <v>2</v>
      </c>
      <c r="O9" s="416">
        <v>2</v>
      </c>
      <c r="P9" s="416">
        <v>2</v>
      </c>
      <c r="Q9" s="416">
        <v>2</v>
      </c>
      <c r="R9" s="416">
        <v>2</v>
      </c>
      <c r="S9" s="416">
        <v>2</v>
      </c>
      <c r="T9" s="416">
        <v>2</v>
      </c>
      <c r="U9" s="331"/>
      <c r="V9" s="371"/>
      <c r="W9" s="371">
        <f>SUM(E9:V9)</f>
        <v>32</v>
      </c>
      <c r="X9" s="331"/>
      <c r="Y9" s="331"/>
      <c r="Z9" s="416">
        <v>2</v>
      </c>
      <c r="AA9" s="416"/>
      <c r="AB9" s="416">
        <v>2</v>
      </c>
      <c r="AC9" s="416">
        <v>2</v>
      </c>
      <c r="AD9" s="416">
        <v>2</v>
      </c>
      <c r="AE9" s="416">
        <v>4</v>
      </c>
      <c r="AF9" s="416">
        <v>2</v>
      </c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5"/>
      <c r="AV9" s="383"/>
      <c r="AW9" s="371">
        <f>SUM(Z9:AO9)</f>
        <v>14</v>
      </c>
      <c r="AX9" s="371" t="s">
        <v>65</v>
      </c>
      <c r="AY9" s="371"/>
      <c r="AZ9" s="371"/>
      <c r="BA9" s="371"/>
      <c r="BB9" s="371"/>
      <c r="BC9" s="371"/>
      <c r="BD9" s="371"/>
      <c r="BE9" s="335">
        <f>SUM(AX9,W9,)</f>
        <v>32</v>
      </c>
      <c r="BF9" s="335"/>
    </row>
    <row r="10" spans="1:63" ht="15.75">
      <c r="A10" s="554"/>
      <c r="B10" s="586"/>
      <c r="C10" s="586"/>
      <c r="D10" s="366" t="s">
        <v>6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5"/>
      <c r="V10" s="371"/>
      <c r="W10" s="371"/>
      <c r="X10" s="335"/>
      <c r="Y10" s="335"/>
      <c r="Z10" s="439">
        <v>1</v>
      </c>
      <c r="AA10" s="439"/>
      <c r="AB10" s="439">
        <v>1</v>
      </c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83"/>
      <c r="AW10" s="371">
        <f>SUM(Z10:AO10)</f>
        <v>2</v>
      </c>
      <c r="AX10" s="371"/>
      <c r="AY10" s="371"/>
      <c r="AZ10" s="371"/>
      <c r="BA10" s="371"/>
      <c r="BB10" s="371"/>
      <c r="BC10" s="371"/>
      <c r="BD10" s="371"/>
      <c r="BE10" s="335"/>
      <c r="BF10" s="335">
        <v>10</v>
      </c>
    </row>
    <row r="11" spans="1:63" ht="15.75">
      <c r="A11" s="554"/>
      <c r="B11" s="589"/>
      <c r="C11" s="589" t="s">
        <v>212</v>
      </c>
      <c r="D11" s="366" t="s">
        <v>5</v>
      </c>
      <c r="E11" s="416">
        <v>2</v>
      </c>
      <c r="F11" s="416">
        <v>2</v>
      </c>
      <c r="G11" s="416">
        <v>2</v>
      </c>
      <c r="H11" s="416">
        <v>2</v>
      </c>
      <c r="I11" s="416">
        <v>2</v>
      </c>
      <c r="J11" s="416">
        <v>2</v>
      </c>
      <c r="K11" s="416">
        <v>2</v>
      </c>
      <c r="L11" s="416">
        <v>2</v>
      </c>
      <c r="M11" s="416">
        <v>2</v>
      </c>
      <c r="N11" s="416">
        <v>2</v>
      </c>
      <c r="O11" s="416">
        <v>2</v>
      </c>
      <c r="P11" s="416">
        <v>2</v>
      </c>
      <c r="Q11" s="416">
        <v>2</v>
      </c>
      <c r="R11" s="416">
        <v>2</v>
      </c>
      <c r="S11" s="416">
        <v>2</v>
      </c>
      <c r="T11" s="416">
        <v>2</v>
      </c>
      <c r="U11" s="331"/>
      <c r="V11" s="371" t="s">
        <v>211</v>
      </c>
      <c r="W11" s="371">
        <f>SUM(E11:V11)</f>
        <v>32</v>
      </c>
      <c r="X11" s="331"/>
      <c r="Y11" s="331"/>
      <c r="Z11" s="416">
        <v>2</v>
      </c>
      <c r="AA11" s="416"/>
      <c r="AB11" s="416"/>
      <c r="AC11" s="416">
        <v>2</v>
      </c>
      <c r="AD11" s="416">
        <v>2</v>
      </c>
      <c r="AE11" s="416">
        <v>4</v>
      </c>
      <c r="AF11" s="416">
        <v>4</v>
      </c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5"/>
      <c r="AV11" s="383"/>
      <c r="AW11" s="371">
        <f>SUM(Z11:AO11)</f>
        <v>14</v>
      </c>
      <c r="AX11" s="371" t="s">
        <v>65</v>
      </c>
      <c r="AY11" s="371"/>
      <c r="AZ11" s="371"/>
      <c r="BA11" s="371"/>
      <c r="BB11" s="371"/>
      <c r="BC11" s="371"/>
      <c r="BD11" s="371"/>
      <c r="BE11" s="335">
        <f>SUM(W11,AX11,)</f>
        <v>32</v>
      </c>
      <c r="BF11" s="335"/>
    </row>
    <row r="12" spans="1:63" ht="15.75">
      <c r="A12" s="554"/>
      <c r="B12" s="586"/>
      <c r="C12" s="586"/>
      <c r="D12" s="366" t="s">
        <v>6</v>
      </c>
      <c r="E12" s="440">
        <v>2</v>
      </c>
      <c r="F12" s="440">
        <v>2</v>
      </c>
      <c r="G12" s="440">
        <v>2</v>
      </c>
      <c r="H12" s="440">
        <v>2</v>
      </c>
      <c r="I12" s="440">
        <v>2</v>
      </c>
      <c r="J12" s="440">
        <v>2</v>
      </c>
      <c r="K12" s="440">
        <v>2</v>
      </c>
      <c r="L12" s="440">
        <v>2</v>
      </c>
      <c r="M12" s="440">
        <v>2</v>
      </c>
      <c r="N12" s="440">
        <v>2</v>
      </c>
      <c r="O12" s="440">
        <v>2</v>
      </c>
      <c r="P12" s="440">
        <v>2</v>
      </c>
      <c r="Q12" s="440">
        <v>2</v>
      </c>
      <c r="R12" s="440">
        <v>2</v>
      </c>
      <c r="S12" s="440">
        <v>2</v>
      </c>
      <c r="T12" s="440">
        <v>2</v>
      </c>
      <c r="U12" s="335"/>
      <c r="V12" s="371"/>
      <c r="W12" s="371"/>
      <c r="X12" s="335"/>
      <c r="Y12" s="335"/>
      <c r="Z12" s="439">
        <v>2</v>
      </c>
      <c r="AA12" s="439"/>
      <c r="AB12" s="439"/>
      <c r="AC12" s="439">
        <v>2</v>
      </c>
      <c r="AD12" s="439">
        <v>2</v>
      </c>
      <c r="AE12" s="439">
        <v>4</v>
      </c>
      <c r="AF12" s="439">
        <v>4</v>
      </c>
      <c r="AG12" s="439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83"/>
      <c r="AW12" s="371">
        <f>SUM(Z12:AO12)</f>
        <v>14</v>
      </c>
      <c r="AX12" s="371"/>
      <c r="AY12" s="371"/>
      <c r="AZ12" s="371"/>
      <c r="BA12" s="371"/>
      <c r="BB12" s="371"/>
      <c r="BC12" s="371"/>
      <c r="BD12" s="371"/>
      <c r="BE12" s="335"/>
      <c r="BF12" s="335">
        <v>72</v>
      </c>
    </row>
    <row r="13" spans="1:63" ht="15.75">
      <c r="A13" s="554"/>
      <c r="B13" s="591"/>
      <c r="C13" s="591" t="s">
        <v>210</v>
      </c>
      <c r="D13" s="366" t="s">
        <v>5</v>
      </c>
      <c r="E13" s="416">
        <v>4</v>
      </c>
      <c r="F13" s="416">
        <v>4</v>
      </c>
      <c r="G13" s="416">
        <v>4</v>
      </c>
      <c r="H13" s="416">
        <v>4</v>
      </c>
      <c r="I13" s="416">
        <v>4</v>
      </c>
      <c r="J13" s="416">
        <v>4</v>
      </c>
      <c r="K13" s="416">
        <v>4</v>
      </c>
      <c r="L13" s="416">
        <v>4</v>
      </c>
      <c r="M13" s="416">
        <v>4</v>
      </c>
      <c r="N13" s="416">
        <v>4</v>
      </c>
      <c r="O13" s="416">
        <v>4</v>
      </c>
      <c r="P13" s="416">
        <v>4</v>
      </c>
      <c r="Q13" s="574">
        <v>4</v>
      </c>
      <c r="R13" s="574">
        <v>4</v>
      </c>
      <c r="S13" s="580">
        <v>4</v>
      </c>
      <c r="T13" s="574">
        <v>4</v>
      </c>
      <c r="U13" s="596" t="s">
        <v>84</v>
      </c>
      <c r="V13" s="371"/>
      <c r="W13" s="371">
        <f>SUM(E13:U13)</f>
        <v>64</v>
      </c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83"/>
      <c r="AW13" s="371"/>
      <c r="AX13" s="371"/>
      <c r="AY13" s="371"/>
      <c r="AZ13" s="371"/>
      <c r="BA13" s="371"/>
      <c r="BB13" s="371"/>
      <c r="BC13" s="371"/>
      <c r="BD13" s="371"/>
      <c r="BE13" s="335">
        <v>48</v>
      </c>
      <c r="BF13" s="335"/>
    </row>
    <row r="14" spans="1:63" ht="15.75">
      <c r="A14" s="554"/>
      <c r="B14" s="591"/>
      <c r="C14" s="591"/>
      <c r="D14" s="366" t="s">
        <v>6</v>
      </c>
      <c r="E14" s="440">
        <v>2</v>
      </c>
      <c r="F14" s="440">
        <v>2</v>
      </c>
      <c r="G14" s="440">
        <v>2</v>
      </c>
      <c r="H14" s="440">
        <v>2</v>
      </c>
      <c r="I14" s="440">
        <v>2</v>
      </c>
      <c r="J14" s="440">
        <v>2</v>
      </c>
      <c r="K14" s="440">
        <v>2</v>
      </c>
      <c r="L14" s="440">
        <v>2</v>
      </c>
      <c r="M14" s="440">
        <v>2</v>
      </c>
      <c r="N14" s="440">
        <v>2</v>
      </c>
      <c r="O14" s="440">
        <v>2</v>
      </c>
      <c r="P14" s="440">
        <v>2</v>
      </c>
      <c r="Q14" s="440">
        <v>2</v>
      </c>
      <c r="R14" s="440">
        <v>2</v>
      </c>
      <c r="S14" s="440">
        <v>2</v>
      </c>
      <c r="T14" s="440">
        <v>2</v>
      </c>
      <c r="U14" s="335"/>
      <c r="V14" s="371"/>
      <c r="W14" s="371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83"/>
      <c r="AW14" s="371"/>
      <c r="AX14" s="371"/>
      <c r="AY14" s="371"/>
      <c r="AZ14" s="371"/>
      <c r="BA14" s="371"/>
      <c r="BB14" s="371"/>
      <c r="BC14" s="371"/>
      <c r="BD14" s="371"/>
      <c r="BE14" s="335"/>
      <c r="BF14" s="335">
        <v>24</v>
      </c>
    </row>
    <row r="15" spans="1:63" ht="15.75">
      <c r="A15" s="554"/>
      <c r="B15" s="589"/>
      <c r="C15" s="589" t="s">
        <v>209</v>
      </c>
      <c r="D15" s="366" t="s">
        <v>5</v>
      </c>
      <c r="E15" s="416">
        <v>2</v>
      </c>
      <c r="F15" s="416">
        <v>2</v>
      </c>
      <c r="G15" s="416">
        <v>4</v>
      </c>
      <c r="H15" s="416">
        <v>2</v>
      </c>
      <c r="I15" s="594">
        <v>2</v>
      </c>
      <c r="J15" s="416">
        <v>4</v>
      </c>
      <c r="K15" s="416">
        <v>2</v>
      </c>
      <c r="L15" s="416">
        <v>2</v>
      </c>
      <c r="M15" s="580">
        <v>4</v>
      </c>
      <c r="N15" s="416">
        <v>2</v>
      </c>
      <c r="O15" s="416">
        <v>2</v>
      </c>
      <c r="P15" s="416">
        <v>4</v>
      </c>
      <c r="Q15" s="416">
        <v>2</v>
      </c>
      <c r="R15" s="416">
        <v>2</v>
      </c>
      <c r="S15" s="416">
        <v>2</v>
      </c>
      <c r="T15" s="416">
        <v>2</v>
      </c>
      <c r="U15" s="331"/>
      <c r="V15" s="371" t="s">
        <v>65</v>
      </c>
      <c r="W15" s="371">
        <f>SUM(E15:V15)</f>
        <v>40</v>
      </c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5"/>
      <c r="AT15" s="335"/>
      <c r="AU15" s="335"/>
      <c r="AV15" s="383"/>
      <c r="AW15" s="371"/>
      <c r="AX15" s="371"/>
      <c r="AY15" s="371"/>
      <c r="AZ15" s="371"/>
      <c r="BA15" s="371"/>
      <c r="BB15" s="371"/>
      <c r="BC15" s="371"/>
      <c r="BD15" s="371"/>
      <c r="BE15" s="335">
        <f>SUM(AX15,W15,)</f>
        <v>40</v>
      </c>
      <c r="BF15" s="335"/>
    </row>
    <row r="16" spans="1:63" ht="15.75">
      <c r="A16" s="554"/>
      <c r="B16" s="586"/>
      <c r="C16" s="586"/>
      <c r="D16" s="366" t="s">
        <v>6</v>
      </c>
      <c r="E16" s="440">
        <v>1</v>
      </c>
      <c r="F16" s="440">
        <v>1</v>
      </c>
      <c r="G16" s="440">
        <v>2</v>
      </c>
      <c r="H16" s="440">
        <v>1</v>
      </c>
      <c r="I16" s="440">
        <v>1</v>
      </c>
      <c r="J16" s="440">
        <v>2</v>
      </c>
      <c r="K16" s="440">
        <v>1</v>
      </c>
      <c r="L16" s="440">
        <v>1</v>
      </c>
      <c r="M16" s="440">
        <v>2</v>
      </c>
      <c r="N16" s="440">
        <v>1</v>
      </c>
      <c r="O16" s="440">
        <v>1</v>
      </c>
      <c r="P16" s="440">
        <v>2</v>
      </c>
      <c r="Q16" s="440">
        <v>1</v>
      </c>
      <c r="R16" s="440">
        <v>1</v>
      </c>
      <c r="S16" s="440">
        <v>1</v>
      </c>
      <c r="T16" s="440">
        <v>1</v>
      </c>
      <c r="U16" s="335"/>
      <c r="V16" s="371"/>
      <c r="W16" s="371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83"/>
      <c r="AW16" s="371"/>
      <c r="AX16" s="371"/>
      <c r="AY16" s="371"/>
      <c r="AZ16" s="371"/>
      <c r="BA16" s="371"/>
      <c r="BB16" s="371"/>
      <c r="BC16" s="371"/>
      <c r="BD16" s="371"/>
      <c r="BE16" s="335"/>
      <c r="BF16" s="335">
        <v>26</v>
      </c>
    </row>
    <row r="17" spans="1:58" ht="15.75" customHeight="1">
      <c r="A17" s="554"/>
      <c r="B17" s="589"/>
      <c r="C17" s="517" t="s">
        <v>208</v>
      </c>
      <c r="D17" s="366" t="s">
        <v>5</v>
      </c>
      <c r="E17" s="416">
        <v>2</v>
      </c>
      <c r="F17" s="416">
        <v>4</v>
      </c>
      <c r="G17" s="416">
        <v>2</v>
      </c>
      <c r="H17" s="416">
        <v>4</v>
      </c>
      <c r="I17" s="416">
        <v>2</v>
      </c>
      <c r="J17" s="416">
        <v>4</v>
      </c>
      <c r="K17" s="416">
        <v>2</v>
      </c>
      <c r="L17" s="416">
        <v>4</v>
      </c>
      <c r="M17" s="416">
        <v>2</v>
      </c>
      <c r="N17" s="416">
        <v>4</v>
      </c>
      <c r="O17" s="416">
        <v>2</v>
      </c>
      <c r="P17" s="416">
        <v>4</v>
      </c>
      <c r="Q17" s="416">
        <v>2</v>
      </c>
      <c r="R17" s="416">
        <v>4</v>
      </c>
      <c r="S17" s="416">
        <v>2</v>
      </c>
      <c r="T17" s="416">
        <v>4</v>
      </c>
      <c r="U17" s="331"/>
      <c r="V17" s="371" t="s">
        <v>65</v>
      </c>
      <c r="W17" s="371">
        <f>SUM(E17:V17)</f>
        <v>48</v>
      </c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595"/>
      <c r="AU17" s="335"/>
      <c r="AV17" s="383"/>
      <c r="AW17" s="371"/>
      <c r="AX17" s="371"/>
      <c r="AY17" s="371"/>
      <c r="AZ17" s="371"/>
      <c r="BA17" s="371"/>
      <c r="BB17" s="371"/>
      <c r="BC17" s="371"/>
      <c r="BD17" s="371"/>
      <c r="BE17" s="335">
        <f>SUM(AX17,W17,)</f>
        <v>48</v>
      </c>
      <c r="BF17" s="335"/>
    </row>
    <row r="18" spans="1:58" ht="15.75">
      <c r="A18" s="554"/>
      <c r="B18" s="586"/>
      <c r="C18" s="502"/>
      <c r="D18" s="366" t="s">
        <v>6</v>
      </c>
      <c r="E18" s="440">
        <v>1</v>
      </c>
      <c r="F18" s="440">
        <v>2</v>
      </c>
      <c r="G18" s="440">
        <v>1</v>
      </c>
      <c r="H18" s="440">
        <v>2</v>
      </c>
      <c r="I18" s="440">
        <v>1.3333333333333299</v>
      </c>
      <c r="J18" s="440">
        <v>2</v>
      </c>
      <c r="K18" s="440">
        <v>1.3333333333333299</v>
      </c>
      <c r="L18" s="440">
        <v>2</v>
      </c>
      <c r="M18" s="440">
        <v>1.3333333333333299</v>
      </c>
      <c r="N18" s="440">
        <v>2</v>
      </c>
      <c r="O18" s="440">
        <v>1.3333333333333299</v>
      </c>
      <c r="P18" s="440">
        <v>2</v>
      </c>
      <c r="Q18" s="440">
        <v>1.3333333333333299</v>
      </c>
      <c r="R18" s="440">
        <v>2</v>
      </c>
      <c r="S18" s="440">
        <v>1.3333333333333299</v>
      </c>
      <c r="T18" s="440">
        <v>2</v>
      </c>
      <c r="U18" s="335"/>
      <c r="V18" s="371"/>
      <c r="W18" s="371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83"/>
      <c r="AW18" s="371"/>
      <c r="AX18" s="371"/>
      <c r="AY18" s="371"/>
      <c r="AZ18" s="371"/>
      <c r="BA18" s="371"/>
      <c r="BB18" s="371"/>
      <c r="BC18" s="371"/>
      <c r="BD18" s="371"/>
      <c r="BE18" s="335"/>
      <c r="BF18" s="335">
        <v>33</v>
      </c>
    </row>
    <row r="19" spans="1:58" ht="15.75">
      <c r="A19" s="554"/>
      <c r="B19" s="589"/>
      <c r="C19" s="589" t="s">
        <v>207</v>
      </c>
      <c r="D19" s="366" t="s">
        <v>5</v>
      </c>
      <c r="E19" s="416">
        <v>2</v>
      </c>
      <c r="F19" s="416">
        <v>2</v>
      </c>
      <c r="G19" s="416">
        <v>2</v>
      </c>
      <c r="H19" s="416">
        <v>2</v>
      </c>
      <c r="I19" s="594">
        <v>2</v>
      </c>
      <c r="J19" s="416">
        <v>2</v>
      </c>
      <c r="K19" s="416">
        <v>2</v>
      </c>
      <c r="L19" s="416">
        <v>2</v>
      </c>
      <c r="M19" s="416"/>
      <c r="N19" s="416">
        <v>2</v>
      </c>
      <c r="O19" s="416">
        <v>2</v>
      </c>
      <c r="P19" s="416">
        <v>2</v>
      </c>
      <c r="Q19" s="416">
        <v>2</v>
      </c>
      <c r="R19" s="416">
        <v>2</v>
      </c>
      <c r="S19" s="416"/>
      <c r="T19" s="416">
        <v>2</v>
      </c>
      <c r="U19" s="335"/>
      <c r="V19" s="371" t="s">
        <v>65</v>
      </c>
      <c r="W19" s="371">
        <f>SUM(E19:V19)</f>
        <v>28</v>
      </c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83"/>
      <c r="AW19" s="371"/>
      <c r="AX19" s="371"/>
      <c r="AY19" s="371"/>
      <c r="AZ19" s="371"/>
      <c r="BA19" s="371"/>
      <c r="BB19" s="371"/>
      <c r="BC19" s="371"/>
      <c r="BD19" s="371"/>
      <c r="BE19" s="335">
        <f>SUM(AX19,W19,)</f>
        <v>28</v>
      </c>
      <c r="BF19" s="335"/>
    </row>
    <row r="20" spans="1:58" ht="15.75">
      <c r="A20" s="554"/>
      <c r="B20" s="586"/>
      <c r="C20" s="586"/>
      <c r="D20" s="366" t="s">
        <v>6</v>
      </c>
      <c r="E20" s="440">
        <v>1</v>
      </c>
      <c r="F20" s="440">
        <v>1</v>
      </c>
      <c r="G20" s="440">
        <v>1</v>
      </c>
      <c r="H20" s="440">
        <v>1</v>
      </c>
      <c r="I20" s="440">
        <v>1</v>
      </c>
      <c r="J20" s="440">
        <v>1</v>
      </c>
      <c r="K20" s="440">
        <v>1</v>
      </c>
      <c r="L20" s="440">
        <v>1</v>
      </c>
      <c r="M20" s="440"/>
      <c r="N20" s="440">
        <v>1</v>
      </c>
      <c r="O20" s="440">
        <v>1</v>
      </c>
      <c r="P20" s="440">
        <v>1</v>
      </c>
      <c r="Q20" s="440">
        <v>1</v>
      </c>
      <c r="R20" s="440">
        <v>1</v>
      </c>
      <c r="S20" s="440"/>
      <c r="T20" s="440">
        <v>1</v>
      </c>
      <c r="U20" s="565"/>
      <c r="V20" s="371"/>
      <c r="W20" s="371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83"/>
      <c r="AW20" s="371"/>
      <c r="AX20" s="371"/>
      <c r="AY20" s="371"/>
      <c r="AZ20" s="371"/>
      <c r="BA20" s="371"/>
      <c r="BB20" s="371"/>
      <c r="BC20" s="371"/>
      <c r="BD20" s="371"/>
      <c r="BE20" s="335"/>
      <c r="BF20" s="335">
        <v>40</v>
      </c>
    </row>
    <row r="21" spans="1:58" ht="20.25" customHeight="1">
      <c r="A21" s="554"/>
      <c r="B21" s="591"/>
      <c r="C21" s="517" t="s">
        <v>206</v>
      </c>
      <c r="D21" s="366" t="s">
        <v>5</v>
      </c>
      <c r="E21" s="416">
        <v>2</v>
      </c>
      <c r="F21" s="416">
        <v>2</v>
      </c>
      <c r="G21" s="416">
        <v>2</v>
      </c>
      <c r="H21" s="416">
        <v>2</v>
      </c>
      <c r="I21" s="594">
        <v>2</v>
      </c>
      <c r="J21" s="416">
        <v>2</v>
      </c>
      <c r="K21" s="416">
        <v>2</v>
      </c>
      <c r="L21" s="574">
        <v>2</v>
      </c>
      <c r="M21" s="574">
        <v>2</v>
      </c>
      <c r="N21" s="574">
        <v>2</v>
      </c>
      <c r="O21" s="574">
        <v>2</v>
      </c>
      <c r="P21" s="574">
        <v>2</v>
      </c>
      <c r="Q21" s="574">
        <v>2</v>
      </c>
      <c r="R21" s="574">
        <v>2</v>
      </c>
      <c r="S21" s="574">
        <v>2</v>
      </c>
      <c r="T21" s="593"/>
      <c r="U21" s="498"/>
      <c r="V21" s="592" t="s">
        <v>65</v>
      </c>
      <c r="W21" s="371">
        <f>SUM(E21:V21)</f>
        <v>30</v>
      </c>
      <c r="X21" s="335"/>
      <c r="Y21" s="335"/>
      <c r="Z21" s="335"/>
      <c r="AA21" s="335"/>
      <c r="AB21" s="335"/>
      <c r="AC21" s="335"/>
      <c r="AD21" s="335"/>
      <c r="AE21" s="335"/>
      <c r="AF21" s="335"/>
      <c r="AG21" s="57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83"/>
      <c r="AW21" s="371"/>
      <c r="AX21" s="371"/>
      <c r="AY21" s="371"/>
      <c r="AZ21" s="371"/>
      <c r="BA21" s="371"/>
      <c r="BB21" s="371"/>
      <c r="BC21" s="371"/>
      <c r="BD21" s="371"/>
      <c r="BE21" s="335"/>
      <c r="BF21" s="335"/>
    </row>
    <row r="22" spans="1:58" ht="15.75">
      <c r="A22" s="554"/>
      <c r="B22" s="591"/>
      <c r="C22" s="502"/>
      <c r="D22" s="366" t="s">
        <v>6</v>
      </c>
      <c r="E22" s="440">
        <v>1</v>
      </c>
      <c r="F22" s="440">
        <v>1</v>
      </c>
      <c r="G22" s="440">
        <v>1</v>
      </c>
      <c r="H22" s="440">
        <v>1</v>
      </c>
      <c r="I22" s="440">
        <v>1</v>
      </c>
      <c r="J22" s="440">
        <v>1</v>
      </c>
      <c r="K22" s="440">
        <v>1</v>
      </c>
      <c r="L22" s="440">
        <v>1</v>
      </c>
      <c r="M22" s="440">
        <v>1</v>
      </c>
      <c r="N22" s="440">
        <v>1</v>
      </c>
      <c r="O22" s="440">
        <v>1</v>
      </c>
      <c r="P22" s="440">
        <v>1</v>
      </c>
      <c r="Q22" s="440">
        <v>1</v>
      </c>
      <c r="R22" s="440">
        <v>1</v>
      </c>
      <c r="S22" s="440">
        <v>1</v>
      </c>
      <c r="T22" s="590"/>
      <c r="U22" s="498"/>
      <c r="V22" s="587"/>
      <c r="W22" s="371"/>
      <c r="X22" s="335"/>
      <c r="Y22" s="335"/>
      <c r="Z22" s="335"/>
      <c r="AA22" s="335"/>
      <c r="AB22" s="335"/>
      <c r="AC22" s="335"/>
      <c r="AD22" s="335"/>
      <c r="AE22" s="335"/>
      <c r="AF22" s="335"/>
      <c r="AG22" s="57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83"/>
      <c r="AW22" s="371"/>
      <c r="AX22" s="371"/>
      <c r="AY22" s="371"/>
      <c r="AZ22" s="371"/>
      <c r="BA22" s="371"/>
      <c r="BB22" s="371"/>
      <c r="BC22" s="371"/>
      <c r="BD22" s="371"/>
      <c r="BE22" s="335"/>
      <c r="BF22" s="335"/>
    </row>
    <row r="23" spans="1:58" ht="15.75">
      <c r="A23" s="554"/>
      <c r="B23" s="589"/>
      <c r="C23" s="517" t="s">
        <v>205</v>
      </c>
      <c r="D23" s="366" t="s">
        <v>5</v>
      </c>
      <c r="E23" s="416">
        <v>4</v>
      </c>
      <c r="F23" s="416">
        <v>4</v>
      </c>
      <c r="G23" s="416">
        <v>4</v>
      </c>
      <c r="H23" s="416">
        <v>4</v>
      </c>
      <c r="I23" s="416">
        <v>4</v>
      </c>
      <c r="J23" s="416">
        <v>4</v>
      </c>
      <c r="K23" s="416">
        <v>4</v>
      </c>
      <c r="L23" s="416">
        <v>4</v>
      </c>
      <c r="M23" s="416">
        <v>4</v>
      </c>
      <c r="N23" s="416">
        <v>4</v>
      </c>
      <c r="O23" s="416">
        <v>4</v>
      </c>
      <c r="P23" s="416">
        <v>4</v>
      </c>
      <c r="Q23" s="574">
        <v>4</v>
      </c>
      <c r="R23" s="574">
        <v>4</v>
      </c>
      <c r="S23" s="580">
        <v>4</v>
      </c>
      <c r="T23" s="588">
        <v>4</v>
      </c>
      <c r="U23" s="498"/>
      <c r="V23" s="587"/>
      <c r="W23" s="371">
        <f>SUM(E23:V23)</f>
        <v>64</v>
      </c>
      <c r="X23" s="331"/>
      <c r="Y23" s="331"/>
      <c r="Z23" s="331"/>
      <c r="AA23" s="331"/>
      <c r="AB23" s="331"/>
      <c r="AC23" s="331"/>
      <c r="AD23" s="331"/>
      <c r="AE23" s="331"/>
      <c r="AF23" s="331"/>
      <c r="AG23" s="575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5"/>
      <c r="AT23" s="335"/>
      <c r="AU23" s="335"/>
      <c r="AV23" s="383"/>
      <c r="AW23" s="371"/>
      <c r="AX23" s="371"/>
      <c r="AY23" s="371"/>
      <c r="AZ23" s="371"/>
      <c r="BA23" s="371"/>
      <c r="BB23" s="371"/>
      <c r="BC23" s="371"/>
      <c r="BD23" s="371"/>
      <c r="BE23" s="335">
        <f>SUM(AX23,W23,)</f>
        <v>64</v>
      </c>
      <c r="BF23" s="335"/>
    </row>
    <row r="24" spans="1:58" ht="15.75">
      <c r="A24" s="554"/>
      <c r="B24" s="586"/>
      <c r="C24" s="502"/>
      <c r="D24" s="366" t="s">
        <v>6</v>
      </c>
      <c r="E24" s="440">
        <v>2</v>
      </c>
      <c r="F24" s="440">
        <v>2</v>
      </c>
      <c r="G24" s="440">
        <v>2</v>
      </c>
      <c r="H24" s="440">
        <v>2</v>
      </c>
      <c r="I24" s="440">
        <v>2</v>
      </c>
      <c r="J24" s="440">
        <v>2</v>
      </c>
      <c r="K24" s="440">
        <v>2</v>
      </c>
      <c r="L24" s="440">
        <v>2</v>
      </c>
      <c r="M24" s="440">
        <v>2</v>
      </c>
      <c r="N24" s="440">
        <v>2</v>
      </c>
      <c r="O24" s="440">
        <v>2</v>
      </c>
      <c r="P24" s="440">
        <v>2</v>
      </c>
      <c r="Q24" s="440">
        <v>2</v>
      </c>
      <c r="R24" s="440">
        <v>2</v>
      </c>
      <c r="S24" s="440">
        <v>2</v>
      </c>
      <c r="T24" s="440">
        <v>2</v>
      </c>
      <c r="U24" s="498"/>
      <c r="V24" s="585"/>
      <c r="W24" s="371"/>
      <c r="X24" s="335"/>
      <c r="Y24" s="335"/>
      <c r="Z24" s="335"/>
      <c r="AA24" s="335"/>
      <c r="AB24" s="335"/>
      <c r="AC24" s="335"/>
      <c r="AD24" s="335"/>
      <c r="AE24" s="335"/>
      <c r="AF24" s="335"/>
      <c r="AG24" s="57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83"/>
      <c r="AW24" s="371"/>
      <c r="AX24" s="371"/>
      <c r="AY24" s="371"/>
      <c r="AZ24" s="371"/>
      <c r="BA24" s="371"/>
      <c r="BB24" s="371"/>
      <c r="BC24" s="371"/>
      <c r="BD24" s="371"/>
      <c r="BE24" s="335"/>
      <c r="BF24" s="335">
        <v>24</v>
      </c>
    </row>
    <row r="25" spans="1:58" ht="15.75" customHeight="1">
      <c r="A25" s="554"/>
      <c r="B25" s="577"/>
      <c r="C25" s="584" t="s">
        <v>204</v>
      </c>
      <c r="D25" s="366" t="s">
        <v>5</v>
      </c>
      <c r="E25" s="416">
        <v>4</v>
      </c>
      <c r="F25" s="416">
        <v>4</v>
      </c>
      <c r="G25" s="416">
        <v>4</v>
      </c>
      <c r="H25" s="416">
        <v>4</v>
      </c>
      <c r="I25" s="416">
        <v>4</v>
      </c>
      <c r="J25" s="416">
        <v>4</v>
      </c>
      <c r="K25" s="416">
        <v>4</v>
      </c>
      <c r="L25" s="416">
        <v>4</v>
      </c>
      <c r="M25" s="416">
        <v>4</v>
      </c>
      <c r="N25" s="416">
        <v>4</v>
      </c>
      <c r="O25" s="416">
        <v>4</v>
      </c>
      <c r="P25" s="416">
        <v>4</v>
      </c>
      <c r="Q25" s="574">
        <v>4</v>
      </c>
      <c r="R25" s="574">
        <v>4</v>
      </c>
      <c r="S25" s="580">
        <v>4</v>
      </c>
      <c r="T25" s="574">
        <v>4</v>
      </c>
      <c r="U25" s="498"/>
      <c r="V25" s="371"/>
      <c r="W25" s="371">
        <f>SUM(E25:V25)</f>
        <v>64</v>
      </c>
      <c r="X25" s="331"/>
      <c r="Y25" s="416">
        <v>6</v>
      </c>
      <c r="Z25" s="416">
        <v>10</v>
      </c>
      <c r="AA25" s="416">
        <v>12</v>
      </c>
      <c r="AB25" s="416">
        <v>12</v>
      </c>
      <c r="AC25" s="416">
        <v>12</v>
      </c>
      <c r="AD25" s="416">
        <v>10</v>
      </c>
      <c r="AE25" s="416">
        <v>8</v>
      </c>
      <c r="AF25" s="416"/>
      <c r="AG25" s="575"/>
      <c r="AH25" s="331"/>
      <c r="AI25" s="331"/>
      <c r="AJ25" s="335"/>
      <c r="AK25" s="335"/>
      <c r="AL25" s="529"/>
      <c r="AM25" s="335"/>
      <c r="AN25" s="335"/>
      <c r="AO25" s="335"/>
      <c r="AP25" s="335"/>
      <c r="AQ25" s="335"/>
      <c r="AR25" s="335"/>
      <c r="AS25" s="335"/>
      <c r="AT25" s="335"/>
      <c r="AU25" s="335"/>
      <c r="AV25" s="383"/>
      <c r="AW25" s="371">
        <f>SUM(Y25:AG25)</f>
        <v>70</v>
      </c>
      <c r="AX25" s="371" t="s">
        <v>65</v>
      </c>
      <c r="AY25" s="371"/>
      <c r="AZ25" s="371"/>
      <c r="BA25" s="371"/>
      <c r="BB25" s="371"/>
      <c r="BC25" s="371"/>
      <c r="BD25" s="371"/>
      <c r="BE25" s="335">
        <f>SUM(AX25,W25,)</f>
        <v>64</v>
      </c>
      <c r="BF25" s="335"/>
    </row>
    <row r="26" spans="1:58" ht="15.75">
      <c r="A26" s="554"/>
      <c r="B26" s="576"/>
      <c r="C26" s="583"/>
      <c r="D26" s="366" t="s">
        <v>6</v>
      </c>
      <c r="E26" s="440">
        <v>2</v>
      </c>
      <c r="F26" s="440">
        <v>2</v>
      </c>
      <c r="G26" s="440">
        <v>2</v>
      </c>
      <c r="H26" s="440">
        <v>2</v>
      </c>
      <c r="I26" s="440">
        <v>2</v>
      </c>
      <c r="J26" s="440">
        <v>2</v>
      </c>
      <c r="K26" s="440">
        <v>2</v>
      </c>
      <c r="L26" s="440">
        <v>2</v>
      </c>
      <c r="M26" s="440">
        <v>2</v>
      </c>
      <c r="N26" s="440">
        <v>2</v>
      </c>
      <c r="O26" s="440">
        <v>2</v>
      </c>
      <c r="P26" s="440">
        <v>2</v>
      </c>
      <c r="Q26" s="440">
        <v>2</v>
      </c>
      <c r="R26" s="440">
        <v>2</v>
      </c>
      <c r="S26" s="440">
        <v>2</v>
      </c>
      <c r="T26" s="440">
        <v>2</v>
      </c>
      <c r="U26" s="498"/>
      <c r="V26" s="383"/>
      <c r="W26" s="371"/>
      <c r="X26" s="335"/>
      <c r="Y26" s="439">
        <v>3</v>
      </c>
      <c r="Z26" s="439">
        <v>5</v>
      </c>
      <c r="AA26" s="439">
        <v>6</v>
      </c>
      <c r="AB26" s="439">
        <v>6</v>
      </c>
      <c r="AC26" s="439">
        <v>6</v>
      </c>
      <c r="AD26" s="439">
        <v>5</v>
      </c>
      <c r="AE26" s="439">
        <v>4</v>
      </c>
      <c r="AF26" s="335"/>
      <c r="AG26" s="57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83"/>
      <c r="AW26" s="371">
        <f>SUM(Y26:AG26)</f>
        <v>35</v>
      </c>
      <c r="AX26" s="371"/>
      <c r="AY26" s="371"/>
      <c r="AZ26" s="371"/>
      <c r="BA26" s="371"/>
      <c r="BB26" s="371"/>
      <c r="BC26" s="371"/>
      <c r="BD26" s="371"/>
      <c r="BE26" s="335"/>
      <c r="BF26" s="335">
        <v>16</v>
      </c>
    </row>
    <row r="27" spans="1:58" ht="18" customHeight="1">
      <c r="A27" s="554"/>
      <c r="B27" s="577"/>
      <c r="C27" s="571" t="s">
        <v>203</v>
      </c>
      <c r="D27" s="366" t="s">
        <v>5</v>
      </c>
      <c r="E27" s="416">
        <v>2</v>
      </c>
      <c r="F27" s="416">
        <v>2</v>
      </c>
      <c r="G27" s="416">
        <v>2</v>
      </c>
      <c r="H27" s="416">
        <v>2</v>
      </c>
      <c r="I27" s="416">
        <v>2</v>
      </c>
      <c r="J27" s="416">
        <v>2</v>
      </c>
      <c r="K27" s="416">
        <v>2</v>
      </c>
      <c r="L27" s="416">
        <v>2</v>
      </c>
      <c r="M27" s="416">
        <v>2</v>
      </c>
      <c r="N27" s="416">
        <v>2</v>
      </c>
      <c r="O27" s="416">
        <v>2</v>
      </c>
      <c r="P27" s="416">
        <v>2</v>
      </c>
      <c r="Q27" s="416">
        <v>2</v>
      </c>
      <c r="R27" s="416">
        <v>2</v>
      </c>
      <c r="S27" s="416">
        <v>2</v>
      </c>
      <c r="T27" s="582"/>
      <c r="U27" s="581" t="s">
        <v>84</v>
      </c>
      <c r="V27" s="371"/>
      <c r="W27" s="371">
        <f>SUM(E27:V27)</f>
        <v>30</v>
      </c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1"/>
      <c r="AV27" s="383"/>
      <c r="AW27" s="371"/>
      <c r="AX27" s="383"/>
      <c r="AY27" s="383"/>
      <c r="AZ27" s="383"/>
      <c r="BA27" s="383"/>
      <c r="BB27" s="383"/>
      <c r="BC27" s="383"/>
      <c r="BD27" s="383"/>
      <c r="BE27" s="331">
        <f>SUM(AX27,W27,)</f>
        <v>30</v>
      </c>
      <c r="BF27" s="331"/>
    </row>
    <row r="28" spans="1:58" ht="15.75">
      <c r="A28" s="554"/>
      <c r="B28" s="576"/>
      <c r="C28" s="569"/>
      <c r="D28" s="366" t="s">
        <v>6</v>
      </c>
      <c r="E28" s="440">
        <v>1</v>
      </c>
      <c r="F28" s="440">
        <v>1</v>
      </c>
      <c r="G28" s="440">
        <v>1</v>
      </c>
      <c r="H28" s="440">
        <v>1</v>
      </c>
      <c r="I28" s="440">
        <v>1</v>
      </c>
      <c r="J28" s="440">
        <v>1</v>
      </c>
      <c r="K28" s="440">
        <v>1</v>
      </c>
      <c r="L28" s="440">
        <v>1</v>
      </c>
      <c r="M28" s="440">
        <v>1</v>
      </c>
      <c r="N28" s="440">
        <v>1</v>
      </c>
      <c r="O28" s="440">
        <v>1</v>
      </c>
      <c r="P28" s="440">
        <v>1</v>
      </c>
      <c r="Q28" s="440">
        <v>1</v>
      </c>
      <c r="R28" s="440">
        <v>1</v>
      </c>
      <c r="S28" s="440">
        <v>1</v>
      </c>
      <c r="T28" s="335"/>
      <c r="U28" s="579"/>
      <c r="V28" s="383"/>
      <c r="W28" s="371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1"/>
      <c r="AI28" s="331"/>
      <c r="AJ28" s="331"/>
      <c r="AK28" s="335"/>
      <c r="AL28" s="335"/>
      <c r="AM28" s="331"/>
      <c r="AN28" s="331"/>
      <c r="AO28" s="331"/>
      <c r="AP28" s="331"/>
      <c r="AQ28" s="331"/>
      <c r="AR28" s="416"/>
      <c r="AS28" s="331"/>
      <c r="AT28" s="331"/>
      <c r="AU28" s="544"/>
      <c r="AV28" s="383"/>
      <c r="AW28" s="371"/>
      <c r="AX28" s="383"/>
      <c r="AY28" s="383"/>
      <c r="AZ28" s="383"/>
      <c r="BA28" s="383"/>
      <c r="BB28" s="383"/>
      <c r="BC28" s="383"/>
      <c r="BD28" s="383"/>
      <c r="BE28" s="331"/>
      <c r="BF28" s="331">
        <v>24</v>
      </c>
    </row>
    <row r="29" spans="1:58" ht="15.75" customHeight="1">
      <c r="A29" s="554"/>
      <c r="B29" s="577"/>
      <c r="C29" s="571" t="s">
        <v>202</v>
      </c>
      <c r="D29" s="366" t="s">
        <v>5</v>
      </c>
      <c r="E29" s="416">
        <v>4</v>
      </c>
      <c r="F29" s="416">
        <v>4</v>
      </c>
      <c r="G29" s="416">
        <v>4</v>
      </c>
      <c r="H29" s="416">
        <v>4</v>
      </c>
      <c r="I29" s="416">
        <v>4</v>
      </c>
      <c r="J29" s="416">
        <v>4</v>
      </c>
      <c r="K29" s="416">
        <v>4</v>
      </c>
      <c r="L29" s="416">
        <v>4</v>
      </c>
      <c r="M29" s="416">
        <v>4</v>
      </c>
      <c r="N29" s="416">
        <v>4</v>
      </c>
      <c r="O29" s="416">
        <v>4</v>
      </c>
      <c r="P29" s="416">
        <v>4</v>
      </c>
      <c r="Q29" s="574">
        <v>4</v>
      </c>
      <c r="R29" s="574">
        <v>4</v>
      </c>
      <c r="S29" s="580">
        <v>4</v>
      </c>
      <c r="T29" s="574">
        <v>4</v>
      </c>
      <c r="U29" s="579"/>
      <c r="V29" s="371"/>
      <c r="W29" s="371">
        <f>SUM(E29:V29)</f>
        <v>64</v>
      </c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5"/>
      <c r="AO29" s="335"/>
      <c r="AP29" s="335"/>
      <c r="AQ29" s="335"/>
      <c r="AR29" s="335"/>
      <c r="AS29" s="335"/>
      <c r="AT29" s="335"/>
      <c r="AU29" s="335"/>
      <c r="AV29" s="383"/>
      <c r="AW29" s="371"/>
      <c r="AX29" s="371"/>
      <c r="AY29" s="371"/>
      <c r="AZ29" s="371"/>
      <c r="BA29" s="371"/>
      <c r="BB29" s="371"/>
      <c r="BC29" s="371"/>
      <c r="BD29" s="371"/>
      <c r="BE29" s="335">
        <f>SUM(W29,AX29,)</f>
        <v>64</v>
      </c>
      <c r="BF29" s="335"/>
    </row>
    <row r="30" spans="1:58" ht="15.75">
      <c r="A30" s="554"/>
      <c r="B30" s="576"/>
      <c r="C30" s="569"/>
      <c r="D30" s="366" t="s">
        <v>6</v>
      </c>
      <c r="E30" s="440">
        <v>2</v>
      </c>
      <c r="F30" s="440">
        <v>2</v>
      </c>
      <c r="G30" s="440">
        <v>2</v>
      </c>
      <c r="H30" s="440">
        <v>2</v>
      </c>
      <c r="I30" s="440">
        <v>2</v>
      </c>
      <c r="J30" s="440">
        <v>2</v>
      </c>
      <c r="K30" s="440">
        <v>2</v>
      </c>
      <c r="L30" s="440">
        <v>2</v>
      </c>
      <c r="M30" s="440">
        <v>2</v>
      </c>
      <c r="N30" s="440">
        <v>2</v>
      </c>
      <c r="O30" s="440">
        <v>2</v>
      </c>
      <c r="P30" s="440">
        <v>2</v>
      </c>
      <c r="Q30" s="440">
        <v>2</v>
      </c>
      <c r="R30" s="440">
        <v>2</v>
      </c>
      <c r="S30" s="440">
        <v>2</v>
      </c>
      <c r="T30" s="440">
        <v>2</v>
      </c>
      <c r="U30" s="578"/>
      <c r="V30" s="371"/>
      <c r="W30" s="371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83"/>
      <c r="AW30" s="371"/>
      <c r="AX30" s="371"/>
      <c r="AY30" s="371"/>
      <c r="AZ30" s="371"/>
      <c r="BA30" s="371"/>
      <c r="BB30" s="371"/>
      <c r="BC30" s="371"/>
      <c r="BD30" s="371"/>
      <c r="BE30" s="335"/>
      <c r="BF30" s="335">
        <v>16</v>
      </c>
    </row>
    <row r="31" spans="1:58" ht="18.75" customHeight="1">
      <c r="A31" s="554"/>
      <c r="B31" s="577"/>
      <c r="C31" s="571" t="s">
        <v>201</v>
      </c>
      <c r="D31" s="366" t="s">
        <v>5</v>
      </c>
      <c r="E31" s="416">
        <v>6</v>
      </c>
      <c r="F31" s="416">
        <v>4</v>
      </c>
      <c r="G31" s="416">
        <v>4</v>
      </c>
      <c r="H31" s="416">
        <v>4</v>
      </c>
      <c r="I31" s="416">
        <v>6</v>
      </c>
      <c r="J31" s="416">
        <v>2</v>
      </c>
      <c r="K31" s="416">
        <v>6</v>
      </c>
      <c r="L31" s="416">
        <v>4</v>
      </c>
      <c r="M31" s="416">
        <v>6</v>
      </c>
      <c r="N31" s="416">
        <v>4</v>
      </c>
      <c r="O31" s="416">
        <v>6</v>
      </c>
      <c r="P31" s="416">
        <v>2</v>
      </c>
      <c r="Q31" s="416">
        <v>6</v>
      </c>
      <c r="R31" s="416">
        <v>4</v>
      </c>
      <c r="S31" s="416">
        <v>8</v>
      </c>
      <c r="T31" s="416">
        <v>8</v>
      </c>
      <c r="U31" s="335"/>
      <c r="V31" s="371"/>
      <c r="W31" s="371">
        <f>SUM(E31:V31)</f>
        <v>80</v>
      </c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5"/>
      <c r="AO31" s="335"/>
      <c r="AP31" s="335"/>
      <c r="AQ31" s="335"/>
      <c r="AR31" s="335"/>
      <c r="AS31" s="335"/>
      <c r="AT31" s="335"/>
      <c r="AU31" s="335"/>
      <c r="AV31" s="383"/>
      <c r="AW31" s="371"/>
      <c r="AX31" s="371"/>
      <c r="AY31" s="371"/>
      <c r="AZ31" s="371"/>
      <c r="BA31" s="371"/>
      <c r="BB31" s="371"/>
      <c r="BC31" s="371"/>
      <c r="BD31" s="371"/>
      <c r="BE31" s="335">
        <f>SUM(AX31,W31,)</f>
        <v>80</v>
      </c>
      <c r="BF31" s="560"/>
    </row>
    <row r="32" spans="1:58" ht="15.75">
      <c r="A32" s="554"/>
      <c r="B32" s="576"/>
      <c r="C32" s="569"/>
      <c r="D32" s="366" t="s">
        <v>6</v>
      </c>
      <c r="E32" s="440">
        <v>3</v>
      </c>
      <c r="F32" s="440">
        <v>2</v>
      </c>
      <c r="G32" s="440">
        <v>2</v>
      </c>
      <c r="H32" s="440">
        <v>2</v>
      </c>
      <c r="I32" s="440">
        <v>3</v>
      </c>
      <c r="J32" s="440">
        <v>1</v>
      </c>
      <c r="K32" s="440">
        <v>3</v>
      </c>
      <c r="L32" s="440">
        <v>2</v>
      </c>
      <c r="M32" s="440">
        <v>3</v>
      </c>
      <c r="N32" s="440">
        <v>2</v>
      </c>
      <c r="O32" s="440">
        <v>3</v>
      </c>
      <c r="P32" s="440">
        <v>1</v>
      </c>
      <c r="Q32" s="440">
        <v>3</v>
      </c>
      <c r="R32" s="440">
        <v>2</v>
      </c>
      <c r="S32" s="440">
        <v>4</v>
      </c>
      <c r="T32" s="440">
        <v>4</v>
      </c>
      <c r="V32" s="371"/>
      <c r="W32" s="371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544"/>
      <c r="AU32" s="335"/>
      <c r="AV32" s="383"/>
      <c r="AW32" s="371"/>
      <c r="AX32" s="371"/>
      <c r="AY32" s="371"/>
      <c r="AZ32" s="371"/>
      <c r="BA32" s="371"/>
      <c r="BB32" s="371"/>
      <c r="BC32" s="371"/>
      <c r="BD32" s="371"/>
      <c r="BE32" s="335"/>
      <c r="BF32" s="560">
        <v>33</v>
      </c>
    </row>
    <row r="33" spans="1:58" ht="16.5" customHeight="1">
      <c r="A33" s="554"/>
      <c r="B33" s="571"/>
      <c r="C33" s="571" t="s">
        <v>200</v>
      </c>
      <c r="D33" s="366" t="s">
        <v>5</v>
      </c>
      <c r="E33" s="331"/>
      <c r="F33" s="331"/>
      <c r="G33" s="331"/>
      <c r="H33" s="331"/>
      <c r="I33" s="146"/>
      <c r="J33" s="331"/>
      <c r="K33" s="331"/>
      <c r="L33" s="335"/>
      <c r="M33" s="335"/>
      <c r="N33" s="335"/>
      <c r="O33" s="335"/>
      <c r="P33" s="335"/>
      <c r="Q33" s="335"/>
      <c r="R33" s="335"/>
      <c r="S33" s="335"/>
      <c r="T33" s="544"/>
      <c r="U33" s="573">
        <v>18</v>
      </c>
      <c r="V33" s="371"/>
      <c r="W33" s="371"/>
      <c r="X33" s="340">
        <v>18</v>
      </c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5"/>
      <c r="AS33" s="335"/>
      <c r="AT33" s="544"/>
      <c r="AU33" s="335"/>
      <c r="AV33" s="383"/>
      <c r="AW33" s="371"/>
      <c r="AX33" s="371"/>
      <c r="AY33" s="371"/>
      <c r="AZ33" s="371"/>
      <c r="BA33" s="371"/>
      <c r="BB33" s="371"/>
      <c r="BC33" s="371"/>
      <c r="BD33" s="371"/>
      <c r="BE33" s="335">
        <f>SUM(AX33)</f>
        <v>0</v>
      </c>
      <c r="BF33" s="560"/>
    </row>
    <row r="34" spans="1:58" ht="15.75">
      <c r="A34" s="554"/>
      <c r="B34" s="569"/>
      <c r="C34" s="569"/>
      <c r="D34" s="366" t="s">
        <v>6</v>
      </c>
      <c r="E34" s="331"/>
      <c r="F34" s="331"/>
      <c r="G34" s="331"/>
      <c r="H34" s="331"/>
      <c r="I34" s="146"/>
      <c r="J34" s="331"/>
      <c r="K34" s="331"/>
      <c r="L34" s="335"/>
      <c r="M34" s="335"/>
      <c r="N34" s="335"/>
      <c r="O34" s="335"/>
      <c r="P34" s="335"/>
      <c r="Q34" s="335"/>
      <c r="R34" s="335"/>
      <c r="S34" s="335"/>
      <c r="T34" s="544"/>
      <c r="U34" s="335"/>
      <c r="V34" s="371"/>
      <c r="W34" s="371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544"/>
      <c r="AU34" s="335"/>
      <c r="AV34" s="383"/>
      <c r="AW34" s="371"/>
      <c r="AX34" s="371"/>
      <c r="AY34" s="371"/>
      <c r="AZ34" s="371"/>
      <c r="BA34" s="371"/>
      <c r="BB34" s="371"/>
      <c r="BC34" s="371"/>
      <c r="BD34" s="371"/>
      <c r="BE34" s="335"/>
      <c r="BF34" s="560">
        <v>20</v>
      </c>
    </row>
    <row r="35" spans="1:58" ht="17.25" customHeight="1">
      <c r="A35" s="554"/>
      <c r="B35" s="577"/>
      <c r="C35" s="571" t="s">
        <v>199</v>
      </c>
      <c r="D35" s="366" t="s">
        <v>5</v>
      </c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71"/>
      <c r="W35" s="371"/>
      <c r="X35" s="340">
        <v>18</v>
      </c>
      <c r="Y35" s="340">
        <v>18</v>
      </c>
      <c r="Z35" s="565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575"/>
      <c r="AS35" s="331"/>
      <c r="AT35" s="331"/>
      <c r="AU35" s="335"/>
      <c r="AV35" s="383"/>
      <c r="AW35" s="371"/>
      <c r="AX35" s="371"/>
      <c r="AY35" s="371"/>
      <c r="AZ35" s="371"/>
      <c r="BA35" s="371"/>
      <c r="BB35" s="371"/>
      <c r="BC35" s="371"/>
      <c r="BD35" s="371"/>
      <c r="BE35" s="335">
        <v>222</v>
      </c>
      <c r="BF35" s="560"/>
    </row>
    <row r="36" spans="1:58" ht="18.75" customHeight="1">
      <c r="A36" s="554"/>
      <c r="B36" s="576"/>
      <c r="C36" s="569"/>
      <c r="D36" s="366" t="s">
        <v>6</v>
      </c>
      <c r="E36" s="331"/>
      <c r="F36" s="331"/>
      <c r="G36" s="331"/>
      <c r="H36" s="331"/>
      <c r="I36" s="146"/>
      <c r="J36" s="331"/>
      <c r="K36" s="331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71"/>
      <c r="W36" s="371"/>
      <c r="X36" s="335"/>
      <c r="Y36" s="425" t="s">
        <v>108</v>
      </c>
      <c r="Z36" s="56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575"/>
      <c r="AS36" s="335"/>
      <c r="AT36" s="335"/>
      <c r="AU36" s="335"/>
      <c r="AV36" s="383"/>
      <c r="AW36" s="371"/>
      <c r="AX36" s="371"/>
      <c r="AY36" s="371"/>
      <c r="AZ36" s="371"/>
      <c r="BA36" s="371"/>
      <c r="BB36" s="371"/>
      <c r="BC36" s="371"/>
      <c r="BD36" s="371"/>
      <c r="BE36" s="335"/>
      <c r="BF36" s="560">
        <v>111</v>
      </c>
    </row>
    <row r="37" spans="1:58" ht="18" customHeight="1">
      <c r="A37" s="554"/>
      <c r="B37" s="572"/>
      <c r="C37" s="571" t="s">
        <v>198</v>
      </c>
      <c r="D37" s="366" t="s">
        <v>5</v>
      </c>
      <c r="E37" s="331"/>
      <c r="F37" s="331"/>
      <c r="G37" s="331"/>
      <c r="H37" s="331"/>
      <c r="I37" s="146"/>
      <c r="J37" s="331"/>
      <c r="K37" s="331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71"/>
      <c r="W37" s="371"/>
      <c r="X37" s="335"/>
      <c r="Y37" s="574">
        <v>6</v>
      </c>
      <c r="Z37" s="574">
        <v>16</v>
      </c>
      <c r="AA37" s="574">
        <v>16</v>
      </c>
      <c r="AB37" s="574">
        <v>16</v>
      </c>
      <c r="AC37" s="574">
        <v>14</v>
      </c>
      <c r="AD37" s="574">
        <v>14</v>
      </c>
      <c r="AE37" s="574">
        <v>14</v>
      </c>
      <c r="AF37" s="574">
        <v>10</v>
      </c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83"/>
      <c r="AW37" s="371">
        <f>SUM(Y37:AG37)</f>
        <v>106</v>
      </c>
      <c r="AX37" s="371" t="s">
        <v>65</v>
      </c>
      <c r="AY37" s="371"/>
      <c r="AZ37" s="371"/>
      <c r="BA37" s="371"/>
      <c r="BB37" s="371"/>
      <c r="BC37" s="371"/>
      <c r="BD37" s="371"/>
      <c r="BE37" s="335">
        <v>94</v>
      </c>
      <c r="BF37" s="560"/>
    </row>
    <row r="38" spans="1:58" ht="15.75" customHeight="1">
      <c r="A38" s="554"/>
      <c r="B38" s="570"/>
      <c r="C38" s="569"/>
      <c r="D38" s="366" t="s">
        <v>6</v>
      </c>
      <c r="E38" s="331"/>
      <c r="F38" s="331"/>
      <c r="G38" s="331"/>
      <c r="H38" s="331"/>
      <c r="I38" s="146"/>
      <c r="J38" s="331"/>
      <c r="K38" s="331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71"/>
      <c r="W38" s="371"/>
      <c r="X38" s="335"/>
      <c r="Y38" s="439">
        <v>3</v>
      </c>
      <c r="Z38" s="439">
        <v>8</v>
      </c>
      <c r="AA38" s="439">
        <v>8</v>
      </c>
      <c r="AB38" s="439">
        <v>8</v>
      </c>
      <c r="AC38" s="439">
        <v>7</v>
      </c>
      <c r="AD38" s="439">
        <v>7</v>
      </c>
      <c r="AE38" s="439">
        <v>7</v>
      </c>
      <c r="AF38" s="439">
        <v>2</v>
      </c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83"/>
      <c r="AW38" s="371">
        <f>SUM(Y38:AG38)</f>
        <v>50</v>
      </c>
      <c r="AX38" s="371"/>
      <c r="AY38" s="371"/>
      <c r="AZ38" s="371"/>
      <c r="BA38" s="371"/>
      <c r="BB38" s="371"/>
      <c r="BC38" s="371"/>
      <c r="BD38" s="371"/>
      <c r="BE38" s="335"/>
      <c r="BF38" s="560"/>
    </row>
    <row r="39" spans="1:58" ht="18.75" customHeight="1">
      <c r="A39" s="554"/>
      <c r="B39" s="572"/>
      <c r="C39" s="571" t="s">
        <v>197</v>
      </c>
      <c r="D39" s="366" t="s">
        <v>5</v>
      </c>
      <c r="E39" s="331"/>
      <c r="F39" s="331"/>
      <c r="G39" s="331"/>
      <c r="H39" s="331"/>
      <c r="I39" s="146"/>
      <c r="J39" s="331"/>
      <c r="K39" s="331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71"/>
      <c r="W39" s="371"/>
      <c r="X39" s="335"/>
      <c r="Y39" s="335"/>
      <c r="Z39" s="335"/>
      <c r="AA39" s="335"/>
      <c r="AB39" s="335"/>
      <c r="AC39" s="335"/>
      <c r="AD39" s="335"/>
      <c r="AE39" s="335"/>
      <c r="AF39" s="573">
        <v>12</v>
      </c>
      <c r="AG39" s="370">
        <v>24</v>
      </c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83"/>
      <c r="AW39" s="371"/>
      <c r="AX39" s="371"/>
      <c r="AY39" s="371"/>
      <c r="AZ39" s="371"/>
      <c r="BA39" s="371"/>
      <c r="BB39" s="371"/>
      <c r="BC39" s="371"/>
      <c r="BD39" s="371"/>
      <c r="BE39" s="335"/>
      <c r="BF39" s="560"/>
    </row>
    <row r="40" spans="1:58" ht="17.25" customHeight="1">
      <c r="A40" s="554"/>
      <c r="B40" s="570"/>
      <c r="C40" s="569"/>
      <c r="D40" s="366" t="s">
        <v>6</v>
      </c>
      <c r="E40" s="331"/>
      <c r="F40" s="331"/>
      <c r="G40" s="331"/>
      <c r="H40" s="331"/>
      <c r="I40" s="146"/>
      <c r="J40" s="331"/>
      <c r="K40" s="331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71"/>
      <c r="W40" s="371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83"/>
      <c r="AW40" s="371"/>
      <c r="AX40" s="371"/>
      <c r="AY40" s="371"/>
      <c r="AZ40" s="371"/>
      <c r="BA40" s="371"/>
      <c r="BB40" s="371"/>
      <c r="BC40" s="371"/>
      <c r="BD40" s="371"/>
      <c r="BE40" s="335"/>
      <c r="BF40" s="560"/>
    </row>
    <row r="41" spans="1:58" ht="17.25" customHeight="1">
      <c r="A41" s="554"/>
      <c r="B41" s="572"/>
      <c r="C41" s="571" t="s">
        <v>196</v>
      </c>
      <c r="D41" s="366" t="s">
        <v>5</v>
      </c>
      <c r="E41" s="331"/>
      <c r="F41" s="331"/>
      <c r="G41" s="331"/>
      <c r="H41" s="331"/>
      <c r="I41" s="146"/>
      <c r="J41" s="331"/>
      <c r="K41" s="331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71"/>
      <c r="W41" s="371"/>
      <c r="X41" s="335"/>
      <c r="Y41" s="335"/>
      <c r="Z41" s="335"/>
      <c r="AA41" s="335"/>
      <c r="AB41" s="335"/>
      <c r="AC41" s="335"/>
      <c r="AD41" s="335"/>
      <c r="AE41" s="335"/>
      <c r="AF41" s="335"/>
      <c r="AG41" s="573">
        <v>12</v>
      </c>
      <c r="AH41" s="370">
        <v>36</v>
      </c>
      <c r="AI41" s="370">
        <v>24</v>
      </c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83"/>
      <c r="AW41" s="371"/>
      <c r="AX41" s="371"/>
      <c r="AY41" s="371"/>
      <c r="AZ41" s="371"/>
      <c r="BA41" s="371"/>
      <c r="BB41" s="371"/>
      <c r="BC41" s="371"/>
      <c r="BD41" s="371"/>
      <c r="BE41" s="335"/>
      <c r="BF41" s="560"/>
    </row>
    <row r="42" spans="1:58" ht="18" customHeight="1">
      <c r="A42" s="554"/>
      <c r="B42" s="570"/>
      <c r="C42" s="569"/>
      <c r="D42" s="366" t="s">
        <v>6</v>
      </c>
      <c r="E42" s="331"/>
      <c r="F42" s="331"/>
      <c r="G42" s="331"/>
      <c r="H42" s="331"/>
      <c r="I42" s="146"/>
      <c r="J42" s="331"/>
      <c r="K42" s="331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71"/>
      <c r="W42" s="371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425" t="s">
        <v>108</v>
      </c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83"/>
      <c r="AW42" s="371"/>
      <c r="AX42" s="371"/>
      <c r="AY42" s="371"/>
      <c r="AZ42" s="371"/>
      <c r="BA42" s="371"/>
      <c r="BB42" s="371"/>
      <c r="BC42" s="371"/>
      <c r="BD42" s="371"/>
      <c r="BE42" s="335"/>
      <c r="BF42" s="560"/>
    </row>
    <row r="43" spans="1:58" ht="17.25" customHeight="1">
      <c r="A43" s="554"/>
      <c r="B43" s="572"/>
      <c r="C43" s="571" t="s">
        <v>195</v>
      </c>
      <c r="D43" s="366" t="s">
        <v>5</v>
      </c>
      <c r="E43" s="331"/>
      <c r="F43" s="331"/>
      <c r="G43" s="331"/>
      <c r="H43" s="331"/>
      <c r="I43" s="146"/>
      <c r="J43" s="331"/>
      <c r="K43" s="331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71"/>
      <c r="W43" s="371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573">
        <v>6</v>
      </c>
      <c r="AJ43" s="573">
        <v>30</v>
      </c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83"/>
      <c r="AW43" s="371"/>
      <c r="AX43" s="371"/>
      <c r="AY43" s="371"/>
      <c r="AZ43" s="371"/>
      <c r="BA43" s="371"/>
      <c r="BB43" s="371"/>
      <c r="BC43" s="371"/>
      <c r="BD43" s="371"/>
      <c r="BE43" s="335"/>
      <c r="BF43" s="560"/>
    </row>
    <row r="44" spans="1:58" ht="18" customHeight="1">
      <c r="A44" s="554"/>
      <c r="B44" s="570"/>
      <c r="C44" s="569"/>
      <c r="D44" s="366" t="s">
        <v>6</v>
      </c>
      <c r="E44" s="331"/>
      <c r="F44" s="331"/>
      <c r="G44" s="331"/>
      <c r="H44" s="331"/>
      <c r="I44" s="146"/>
      <c r="J44" s="331"/>
      <c r="K44" s="331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71"/>
      <c r="W44" s="371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565"/>
      <c r="AK44" s="56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83"/>
      <c r="AW44" s="371"/>
      <c r="AX44" s="371"/>
      <c r="AY44" s="371"/>
      <c r="AZ44" s="371"/>
      <c r="BA44" s="371"/>
      <c r="BB44" s="371"/>
      <c r="BC44" s="371"/>
      <c r="BD44" s="371"/>
      <c r="BE44" s="335"/>
      <c r="BF44" s="560"/>
    </row>
    <row r="45" spans="1:58" ht="19.5" customHeight="1">
      <c r="A45" s="554"/>
      <c r="B45" s="572"/>
      <c r="C45" s="571" t="s">
        <v>194</v>
      </c>
      <c r="D45" s="366" t="s">
        <v>5</v>
      </c>
      <c r="E45" s="331"/>
      <c r="F45" s="331"/>
      <c r="G45" s="331"/>
      <c r="H45" s="331"/>
      <c r="I45" s="146"/>
      <c r="J45" s="331"/>
      <c r="K45" s="331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71"/>
      <c r="W45" s="371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70">
        <v>6</v>
      </c>
      <c r="AK45" s="370">
        <v>30</v>
      </c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83"/>
      <c r="AW45" s="371"/>
      <c r="AX45" s="371"/>
      <c r="AY45" s="371"/>
      <c r="AZ45" s="371"/>
      <c r="BA45" s="371"/>
      <c r="BB45" s="371"/>
      <c r="BC45" s="371"/>
      <c r="BD45" s="371"/>
      <c r="BE45" s="335"/>
      <c r="BF45" s="560"/>
    </row>
    <row r="46" spans="1:58" ht="18" customHeight="1">
      <c r="A46" s="554"/>
      <c r="B46" s="570"/>
      <c r="C46" s="569"/>
      <c r="D46" s="366" t="s">
        <v>6</v>
      </c>
      <c r="E46" s="331"/>
      <c r="F46" s="331"/>
      <c r="G46" s="331"/>
      <c r="H46" s="331"/>
      <c r="I46" s="146"/>
      <c r="J46" s="331"/>
      <c r="K46" s="331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71"/>
      <c r="W46" s="371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425" t="s">
        <v>108</v>
      </c>
      <c r="AL46" s="335"/>
      <c r="AM46" s="347"/>
      <c r="AN46" s="335"/>
      <c r="AO46" s="335"/>
      <c r="AP46" s="335"/>
      <c r="AQ46" s="335"/>
      <c r="AR46" s="335"/>
      <c r="AS46" s="335"/>
      <c r="AT46" s="335"/>
      <c r="AU46" s="335"/>
      <c r="AV46" s="383"/>
      <c r="AW46" s="371"/>
      <c r="AX46" s="371"/>
      <c r="AY46" s="371"/>
      <c r="AZ46" s="371"/>
      <c r="BA46" s="371"/>
      <c r="BB46" s="371"/>
      <c r="BC46" s="371"/>
      <c r="BD46" s="371"/>
      <c r="BE46" s="335"/>
      <c r="BF46" s="560"/>
    </row>
    <row r="47" spans="1:58" ht="20.25" customHeight="1">
      <c r="A47" s="554"/>
      <c r="B47" s="568"/>
      <c r="C47" s="567" t="s">
        <v>110</v>
      </c>
      <c r="D47" s="366" t="s">
        <v>6</v>
      </c>
      <c r="E47" s="331"/>
      <c r="F47" s="331"/>
      <c r="G47" s="331"/>
      <c r="H47" s="331"/>
      <c r="I47" s="146"/>
      <c r="J47" s="331"/>
      <c r="K47" s="331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71"/>
      <c r="W47" s="371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566">
        <v>36</v>
      </c>
      <c r="AM47" s="566">
        <v>36</v>
      </c>
      <c r="AN47" s="566">
        <v>36</v>
      </c>
      <c r="AO47" s="566">
        <v>36</v>
      </c>
      <c r="AP47" s="335"/>
      <c r="AQ47" s="335"/>
      <c r="AR47" s="335"/>
      <c r="AS47" s="335"/>
      <c r="AT47" s="335"/>
      <c r="AU47" s="335"/>
      <c r="AV47" s="383"/>
      <c r="AW47" s="371"/>
      <c r="AX47" s="371"/>
      <c r="AY47" s="371"/>
      <c r="AZ47" s="371"/>
      <c r="BA47" s="371"/>
      <c r="BB47" s="371"/>
      <c r="BC47" s="371"/>
      <c r="BD47" s="371"/>
      <c r="BE47" s="335"/>
      <c r="BF47" s="560">
        <v>47</v>
      </c>
    </row>
    <row r="48" spans="1:58" ht="18.75" customHeight="1">
      <c r="A48" s="554"/>
      <c r="B48" s="564"/>
      <c r="C48" s="563" t="s">
        <v>109</v>
      </c>
      <c r="D48" s="366" t="s">
        <v>5</v>
      </c>
      <c r="E48" s="331"/>
      <c r="F48" s="331"/>
      <c r="G48" s="331"/>
      <c r="H48" s="331"/>
      <c r="I48" s="146"/>
      <c r="J48" s="331"/>
      <c r="K48" s="331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71"/>
      <c r="W48" s="371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47"/>
      <c r="AM48" s="335"/>
      <c r="AN48" s="335"/>
      <c r="AO48" s="335"/>
      <c r="AP48" s="371">
        <v>36</v>
      </c>
      <c r="AQ48" s="371">
        <v>36</v>
      </c>
      <c r="AR48" s="371">
        <v>36</v>
      </c>
      <c r="AS48" s="371">
        <v>36</v>
      </c>
      <c r="AT48" s="335"/>
      <c r="AU48" s="565"/>
      <c r="AV48" s="383"/>
      <c r="AW48" s="371"/>
      <c r="AX48" s="371"/>
      <c r="AY48" s="371"/>
      <c r="AZ48" s="371"/>
      <c r="BA48" s="371"/>
      <c r="BB48" s="371"/>
      <c r="BC48" s="371"/>
      <c r="BD48" s="371"/>
      <c r="BE48" s="335"/>
      <c r="BF48" s="560"/>
    </row>
    <row r="49" spans="1:58" ht="21" customHeight="1">
      <c r="A49" s="554"/>
      <c r="B49" s="564"/>
      <c r="C49" s="563"/>
      <c r="D49" s="366"/>
      <c r="E49" s="331"/>
      <c r="F49" s="331"/>
      <c r="G49" s="331"/>
      <c r="H49" s="331"/>
      <c r="I49" s="146"/>
      <c r="J49" s="331"/>
      <c r="K49" s="331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71"/>
      <c r="W49" s="371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47"/>
      <c r="AM49" s="335"/>
      <c r="AN49" s="335"/>
      <c r="AO49" s="335"/>
      <c r="AP49" s="335"/>
      <c r="AQ49" s="335"/>
      <c r="AR49" s="335"/>
      <c r="AS49" s="335"/>
      <c r="AT49" s="562">
        <v>36</v>
      </c>
      <c r="AU49" s="561">
        <v>36</v>
      </c>
      <c r="AV49" s="383"/>
      <c r="AW49" s="371"/>
      <c r="AX49" s="371"/>
      <c r="AY49" s="371"/>
      <c r="AZ49" s="371"/>
      <c r="BA49" s="371"/>
      <c r="BB49" s="371"/>
      <c r="BC49" s="371"/>
      <c r="BD49" s="371"/>
      <c r="BE49" s="335"/>
      <c r="BF49" s="560"/>
    </row>
    <row r="50" spans="1:58" ht="15.75" customHeight="1">
      <c r="A50" s="554"/>
      <c r="B50" s="559" t="s">
        <v>113</v>
      </c>
      <c r="C50" s="558"/>
      <c r="D50" s="557"/>
      <c r="E50" s="331">
        <f>E7+E9+E11+E13+E15+E17+E19+E21+E23+E25+E27+E29+E31</f>
        <v>36</v>
      </c>
      <c r="F50" s="331">
        <f>F7+F9+F11+F13+F15+F17+F19+F21+F23+F25+F27+F29+F31</f>
        <v>36</v>
      </c>
      <c r="G50" s="331">
        <f>G7+G9+G11+G13+G15+G17+G19+G21+G23+G25+G27+G29+G31</f>
        <v>36</v>
      </c>
      <c r="H50" s="331">
        <f>H7+H9+H11+H13+H15+H17+H19+H21+H23+H25+H27+H29+H31</f>
        <v>36</v>
      </c>
      <c r="I50" s="331">
        <f>I7+I9+I11+I13+I15+I17+I19+I21+I23+I25+I27+I29+I31</f>
        <v>36</v>
      </c>
      <c r="J50" s="331">
        <f>J7+J9+J11+J13+J15+J17+J19+J21+J23+J25+J27+J29+J31</f>
        <v>36</v>
      </c>
      <c r="K50" s="331">
        <f>K7+K9+K11+K13+K15+K17+K19+K21+K23+K25+K27+K29+K31</f>
        <v>36</v>
      </c>
      <c r="L50" s="331">
        <f>L7+L9+L11+L13+L15+L17+L19+L21+L23+L25+L27+L29+L31</f>
        <v>36</v>
      </c>
      <c r="M50" s="331">
        <f>M7+M9+M11+M13+M15+M17+M19+M21+M23+M25+M27+M29+M31</f>
        <v>36</v>
      </c>
      <c r="N50" s="331">
        <f>N7+N9+N11+N13+N15+N17+N19+N21+N23+N25+N27+N29+N31</f>
        <v>36</v>
      </c>
      <c r="O50" s="331">
        <f>O7+O9+O11+O13+O15+O17+O19+O21+O23+O25+O27+O29+O31</f>
        <v>36</v>
      </c>
      <c r="P50" s="331">
        <f>P7+P9+P11+P13+P15+P17+P19+P21+P23+P25+P27+P29+P31</f>
        <v>36</v>
      </c>
      <c r="Q50" s="331">
        <f>Q7+Q9+Q11+Q13+Q15+Q17+Q19+Q21+Q23+Q25+Q27+Q29+Q31</f>
        <v>36</v>
      </c>
      <c r="R50" s="331">
        <f>R7+R9+R11+R13+R15+R17+R19+R21+R23+R25+R27+R29+R31</f>
        <v>36</v>
      </c>
      <c r="S50" s="331">
        <f>S7+S9+S11+S13+S15+S17+S19+S21+S23+S25+S27+S29+S31</f>
        <v>36</v>
      </c>
      <c r="T50" s="331">
        <f>T7+T9+T11+T13+T15+T17+T19+T21+T23+T25+T27+T29+T31</f>
        <v>36</v>
      </c>
      <c r="V50" s="383"/>
      <c r="W50" s="371">
        <f>SUM(W7:W36)</f>
        <v>576</v>
      </c>
      <c r="X50" s="556"/>
      <c r="Y50" s="555">
        <f>Y7+Y9+Y11+Y25+Y37</f>
        <v>12</v>
      </c>
      <c r="Z50" s="555">
        <f>Z7+Z9+Z11+Z25+Z37</f>
        <v>36</v>
      </c>
      <c r="AA50" s="555">
        <f>AA7+AA9+AA11+AA25+AA37</f>
        <v>36</v>
      </c>
      <c r="AB50" s="555">
        <f>AB7+AB9+AB11+AB25+AB37</f>
        <v>36</v>
      </c>
      <c r="AC50" s="555">
        <f>AC7+AC9+AC11+AC25+AC37</f>
        <v>36</v>
      </c>
      <c r="AD50" s="555">
        <f>AD7+AD9+AD11+AD13+AD15+AD17+AD19+AD21+AD23+AD25+AD27+AD29+AD31+AD37</f>
        <v>36</v>
      </c>
      <c r="AE50" s="555">
        <f>AE7+AE9+AE11+AE13+AE15+AE17+AE19+AE21+AE23+AE25+AE27+AE29+AE31+AE37</f>
        <v>36</v>
      </c>
      <c r="AF50" s="555">
        <f>AF7+AF9+AF11+AF13+AF15+AF17+AF19+AF21+AF23+AF25+AF27+AF29+AF31+AF37</f>
        <v>24</v>
      </c>
      <c r="AG50" s="343">
        <v>36</v>
      </c>
      <c r="AH50" s="343">
        <v>36</v>
      </c>
      <c r="AI50" s="343">
        <v>36</v>
      </c>
      <c r="AJ50" s="343">
        <v>24</v>
      </c>
      <c r="AK50" s="343">
        <v>36</v>
      </c>
      <c r="AL50" s="343">
        <v>30</v>
      </c>
      <c r="AM50" s="343">
        <v>36</v>
      </c>
      <c r="AN50" s="370">
        <v>36</v>
      </c>
      <c r="AO50" s="370">
        <v>36</v>
      </c>
      <c r="AP50" s="370">
        <v>36</v>
      </c>
      <c r="AQ50" s="370">
        <v>36</v>
      </c>
      <c r="AR50" s="370">
        <v>36</v>
      </c>
      <c r="AS50" s="370">
        <v>36</v>
      </c>
      <c r="AT50" s="370">
        <v>36</v>
      </c>
      <c r="AU50" s="370">
        <v>36</v>
      </c>
      <c r="AV50" s="383"/>
      <c r="AW50" s="383"/>
      <c r="AX50" s="383"/>
      <c r="AY50" s="383"/>
      <c r="AZ50" s="383"/>
      <c r="BA50" s="383"/>
      <c r="BB50" s="383"/>
      <c r="BC50" s="383"/>
      <c r="BD50" s="383"/>
      <c r="BE50" s="331">
        <f>SUM(BE7:BE47)</f>
        <v>894</v>
      </c>
      <c r="BF50" s="415">
        <f>SUM(BF7:BF47)</f>
        <v>510</v>
      </c>
    </row>
    <row r="51" spans="1:58" ht="15.75">
      <c r="A51" s="554"/>
      <c r="B51" s="549" t="s">
        <v>193</v>
      </c>
      <c r="C51" s="548"/>
      <c r="D51" s="547"/>
      <c r="E51" s="553">
        <f>E8+E10+E12+E14+E16+E18+E20+E22+E24+E26+E28+E30+E32</f>
        <v>18</v>
      </c>
      <c r="F51" s="553">
        <f>F8+F10+F12+F14+F16+F18+F20+F22+F24+F26+F28+F30+F32</f>
        <v>18</v>
      </c>
      <c r="G51" s="553">
        <f>G8+G10+G12+G14+G16+G18+G20+G22+G24+G26+G28+G30+G32</f>
        <v>18</v>
      </c>
      <c r="H51" s="553">
        <f>H8+H10+H12+H14+H16+H18+H20+H22+H24+H26+H28+H30+H32</f>
        <v>18</v>
      </c>
      <c r="I51" s="553">
        <f>I8+I10+I12+I14+I16+I18+I20+I22+I24+I26+I28+I30+I32</f>
        <v>18.333333333333329</v>
      </c>
      <c r="J51" s="553">
        <f>J8+J10+J12+J14+J16+J18+J20+J22+J24+J26+J28+J30+J32</f>
        <v>18</v>
      </c>
      <c r="K51" s="553">
        <f>K8+K10+K12+K14+K16+K18+K20+K22+K24+K26+K28+K30+K32</f>
        <v>18.333333333333329</v>
      </c>
      <c r="L51" s="553">
        <f>L8+L10+L12+L14+L16+L18+L20+L22+L24+L26+L28+L30+L32</f>
        <v>18</v>
      </c>
      <c r="M51" s="553">
        <f>M8+M10+M12+M14+M16+M18+M20+M22+M24+M26+M28+M30+M32</f>
        <v>18.333333333333329</v>
      </c>
      <c r="N51" s="553">
        <f>N8+N10+N12+N14+N16+N18+N20+N22+N24+N26+N28+N30+N32</f>
        <v>18</v>
      </c>
      <c r="O51" s="553">
        <f>O8+O10+O12+O14+O16+O18+O20+O22+O24+O26+O28+O30+O32</f>
        <v>18.333333333333329</v>
      </c>
      <c r="P51" s="553">
        <f>P8+P10+P12+P14+P16+P18+P20+P22+P24+P26+P28+P30+P32</f>
        <v>18</v>
      </c>
      <c r="Q51" s="553">
        <f>Q8+Q10+Q12+Q14+Q16+Q18+Q20+Q22+Q24+Q26+Q28+Q30+Q32</f>
        <v>18.333333333333329</v>
      </c>
      <c r="R51" s="553">
        <f>R8+R10+R12+R14+R16+R18+R20+R22+R24+R26+R28+R30+R32</f>
        <v>18</v>
      </c>
      <c r="S51" s="553">
        <f>S8+S10+S12+S14+S16+S18+S20+S22+S24+S26+S28+S30+S32</f>
        <v>18.333333333333329</v>
      </c>
      <c r="T51" s="553">
        <f>T8+T10+T12+T14+T16+T18+T20+T22+T24+T26+T28+T30+T32</f>
        <v>18</v>
      </c>
      <c r="U51" s="440">
        <v>3</v>
      </c>
      <c r="V51" s="383"/>
      <c r="W51" s="371"/>
      <c r="X51" s="552"/>
      <c r="Y51" s="552">
        <v>18</v>
      </c>
      <c r="Z51" s="552">
        <f>Z8+Z10+Z12+Z26+Z38</f>
        <v>18</v>
      </c>
      <c r="AA51" s="552">
        <f>AA8+AA10+AA12+AA26+AA38</f>
        <v>18</v>
      </c>
      <c r="AB51" s="552">
        <f>AB8+AB10+AB12+AB26+AB38</f>
        <v>18</v>
      </c>
      <c r="AC51" s="552">
        <f>AC8+AC10+AC12+AC26+AC38</f>
        <v>18</v>
      </c>
      <c r="AD51" s="552">
        <f>AD8+AD10+AD12+AD26+AD38</f>
        <v>18</v>
      </c>
      <c r="AE51" s="552">
        <f>AE8+AE10+AE12+AE26+AE38</f>
        <v>17</v>
      </c>
      <c r="AF51" s="552">
        <f>AF8+AF10+AF12+AF26+AF38</f>
        <v>10</v>
      </c>
      <c r="AG51" s="551">
        <v>18</v>
      </c>
      <c r="AH51" s="551">
        <v>18</v>
      </c>
      <c r="AI51" s="551">
        <v>18</v>
      </c>
      <c r="AJ51" s="551">
        <v>18</v>
      </c>
      <c r="AK51" s="551">
        <v>18</v>
      </c>
      <c r="AL51" s="551">
        <v>18</v>
      </c>
      <c r="AM51" s="551">
        <v>18</v>
      </c>
      <c r="AN51" s="551">
        <v>18</v>
      </c>
      <c r="AO51" s="551">
        <v>18</v>
      </c>
      <c r="AP51" s="551">
        <v>18</v>
      </c>
      <c r="AQ51" s="551">
        <v>18</v>
      </c>
      <c r="AR51" s="551">
        <v>18</v>
      </c>
      <c r="AS51" s="551">
        <v>18</v>
      </c>
      <c r="AT51" s="551">
        <v>18</v>
      </c>
      <c r="AU51" s="551">
        <v>18</v>
      </c>
      <c r="AV51" s="383"/>
      <c r="AW51" s="383"/>
      <c r="AX51" s="383"/>
      <c r="AY51" s="383"/>
      <c r="AZ51" s="383"/>
      <c r="BA51" s="383"/>
      <c r="BB51" s="383"/>
      <c r="BC51" s="383"/>
      <c r="BD51" s="383"/>
      <c r="BE51" s="377"/>
      <c r="BF51" s="377"/>
    </row>
    <row r="52" spans="1:58" ht="15.75">
      <c r="A52" s="550"/>
      <c r="B52" s="549" t="s">
        <v>192</v>
      </c>
      <c r="C52" s="548"/>
      <c r="D52" s="547"/>
      <c r="E52" s="377">
        <f>E50+E51</f>
        <v>54</v>
      </c>
      <c r="F52" s="377">
        <v>54</v>
      </c>
      <c r="G52" s="377">
        <v>54</v>
      </c>
      <c r="H52" s="377">
        <v>54</v>
      </c>
      <c r="I52" s="377">
        <v>54</v>
      </c>
      <c r="J52" s="377">
        <v>54</v>
      </c>
      <c r="K52" s="377">
        <v>54</v>
      </c>
      <c r="L52" s="377">
        <v>54</v>
      </c>
      <c r="M52" s="377">
        <v>54</v>
      </c>
      <c r="N52" s="377">
        <v>54</v>
      </c>
      <c r="O52" s="377">
        <v>54</v>
      </c>
      <c r="P52" s="377">
        <v>54</v>
      </c>
      <c r="Q52" s="377">
        <v>54</v>
      </c>
      <c r="R52" s="377">
        <v>54</v>
      </c>
      <c r="S52" s="331">
        <v>54</v>
      </c>
      <c r="T52" s="546">
        <v>54</v>
      </c>
      <c r="U52" s="85">
        <v>9</v>
      </c>
      <c r="V52" s="545"/>
      <c r="W52" s="371"/>
      <c r="X52" s="544"/>
      <c r="Y52" s="544">
        <v>54</v>
      </c>
      <c r="Z52" s="544">
        <v>54</v>
      </c>
      <c r="AA52" s="544">
        <v>54</v>
      </c>
      <c r="AB52" s="544">
        <v>54</v>
      </c>
      <c r="AC52" s="544">
        <v>54</v>
      </c>
      <c r="AD52" s="544">
        <v>54</v>
      </c>
      <c r="AE52" s="544">
        <v>54</v>
      </c>
      <c r="AF52" s="544">
        <v>54</v>
      </c>
      <c r="AG52" s="544">
        <v>54</v>
      </c>
      <c r="AH52" s="544">
        <v>54</v>
      </c>
      <c r="AI52" s="544">
        <v>54</v>
      </c>
      <c r="AJ52" s="544">
        <v>54</v>
      </c>
      <c r="AK52" s="544">
        <v>54</v>
      </c>
      <c r="AL52" s="544">
        <v>54</v>
      </c>
      <c r="AM52" s="544">
        <v>54</v>
      </c>
      <c r="AN52" s="544">
        <v>54</v>
      </c>
      <c r="AO52" s="544">
        <v>54</v>
      </c>
      <c r="AP52" s="544">
        <v>54</v>
      </c>
      <c r="AQ52" s="544">
        <v>54</v>
      </c>
      <c r="AR52" s="544">
        <v>54</v>
      </c>
      <c r="AS52" s="544">
        <v>54</v>
      </c>
      <c r="AT52" s="544">
        <v>54</v>
      </c>
      <c r="AU52" s="544">
        <v>54</v>
      </c>
      <c r="AV52" s="383"/>
      <c r="AW52" s="383"/>
      <c r="AX52" s="383"/>
      <c r="AY52" s="383"/>
      <c r="AZ52" s="383"/>
      <c r="BA52" s="383"/>
      <c r="BB52" s="383"/>
      <c r="BC52" s="383"/>
      <c r="BD52" s="383"/>
      <c r="BE52" s="377"/>
      <c r="BF52" s="377"/>
    </row>
    <row r="53" spans="1:58" ht="15.75">
      <c r="A53" s="543"/>
      <c r="B53" s="542"/>
      <c r="C53" s="542"/>
      <c r="D53" s="542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324"/>
      <c r="T53" s="324"/>
      <c r="U53" s="340">
        <v>18</v>
      </c>
      <c r="V53" s="324"/>
      <c r="W53" s="325"/>
      <c r="X53" s="343">
        <v>36</v>
      </c>
      <c r="Y53" s="343">
        <v>18</v>
      </c>
      <c r="Z53" s="530"/>
      <c r="AA53" s="530"/>
      <c r="AB53" s="530"/>
      <c r="AC53" s="530"/>
      <c r="AD53" s="530"/>
      <c r="AE53" s="530"/>
      <c r="AF53" s="530"/>
      <c r="AG53" s="530"/>
      <c r="AH53" s="530"/>
      <c r="AI53" s="530"/>
      <c r="AJ53" s="530"/>
      <c r="AK53" s="530"/>
      <c r="AL53" s="530"/>
      <c r="AM53" s="530"/>
      <c r="AN53" s="530"/>
      <c r="AO53" s="530"/>
      <c r="AP53" s="530"/>
      <c r="AQ53" s="530"/>
      <c r="AR53" s="530"/>
      <c r="AS53" s="530"/>
      <c r="AT53" s="530"/>
      <c r="AU53" s="530"/>
      <c r="AV53" s="530"/>
      <c r="AW53" s="541"/>
      <c r="AX53" s="541"/>
      <c r="AY53" s="541"/>
      <c r="AZ53" s="541"/>
      <c r="BA53" s="541"/>
      <c r="BB53" s="541"/>
      <c r="BC53" s="541"/>
      <c r="BD53" s="541"/>
      <c r="BE53" s="540"/>
      <c r="BF53" s="540"/>
    </row>
    <row r="54" spans="1:58" ht="15.75">
      <c r="A54" s="531"/>
      <c r="B54" s="539"/>
      <c r="C54" s="538"/>
      <c r="D54" s="531"/>
      <c r="E54" s="531"/>
      <c r="F54" s="531"/>
      <c r="G54" s="531"/>
      <c r="H54" s="531"/>
      <c r="I54" s="537"/>
      <c r="J54" s="531"/>
      <c r="K54" s="531"/>
      <c r="L54" s="531"/>
      <c r="M54" s="531"/>
      <c r="N54" s="531"/>
      <c r="O54" s="531"/>
      <c r="P54" s="531"/>
      <c r="Q54" s="531"/>
      <c r="R54" s="531"/>
      <c r="S54" s="531"/>
      <c r="T54" s="536"/>
      <c r="U54" s="318">
        <v>18</v>
      </c>
      <c r="V54" s="531"/>
      <c r="W54" s="531"/>
      <c r="X54" s="531"/>
      <c r="Y54" s="535">
        <v>6</v>
      </c>
      <c r="AA54" s="531"/>
      <c r="AB54" s="531"/>
      <c r="AC54" s="531"/>
      <c r="AD54" s="531"/>
      <c r="AE54" s="531"/>
      <c r="AF54" s="531"/>
      <c r="AG54" s="534"/>
      <c r="AH54" s="530"/>
      <c r="AI54" s="533">
        <v>6</v>
      </c>
      <c r="AK54" s="533">
        <v>6</v>
      </c>
      <c r="AN54" s="531"/>
      <c r="AO54" s="531"/>
      <c r="AP54" s="531"/>
      <c r="AQ54" s="531"/>
      <c r="AR54" s="37"/>
      <c r="AS54" s="531"/>
      <c r="AT54" s="531"/>
      <c r="AU54" s="531"/>
      <c r="BE54" s="531"/>
      <c r="BF54" s="531"/>
    </row>
    <row r="55" spans="1:58" ht="15.75">
      <c r="E55" s="530"/>
      <c r="F55" s="529"/>
      <c r="G55" s="529"/>
      <c r="H55" s="529"/>
      <c r="I55" s="532"/>
      <c r="J55" s="529"/>
      <c r="K55" s="529"/>
      <c r="L55" s="529"/>
      <c r="AH55" s="530"/>
      <c r="AI55" s="530"/>
      <c r="AJ55" s="529"/>
      <c r="AK55" s="529"/>
      <c r="AL55" s="529"/>
      <c r="AM55" s="529"/>
      <c r="AN55" s="529"/>
      <c r="AO55" s="529"/>
      <c r="AP55" s="530"/>
      <c r="AQ55" s="529"/>
      <c r="AR55" s="529"/>
      <c r="AS55" s="529"/>
      <c r="AT55" s="529"/>
      <c r="AU55" s="529"/>
      <c r="BE55" s="529"/>
      <c r="BF55" s="529"/>
    </row>
    <row r="57" spans="1:58" ht="15.75">
      <c r="AF57" s="531"/>
      <c r="AG57" s="531"/>
      <c r="AH57" s="531"/>
      <c r="AI57" s="531"/>
      <c r="AJ57" s="531"/>
      <c r="AK57" s="531"/>
      <c r="AL57" s="531"/>
      <c r="AM57" s="531"/>
      <c r="AN57" s="531"/>
    </row>
    <row r="58" spans="1:58" ht="15.75">
      <c r="I58" s="318"/>
      <c r="J58" s="529" t="s">
        <v>15</v>
      </c>
      <c r="K58" s="529"/>
      <c r="L58" s="529"/>
      <c r="M58" s="529"/>
      <c r="N58" s="529"/>
      <c r="O58" s="529"/>
      <c r="P58" s="317"/>
      <c r="Q58" s="529" t="s">
        <v>16</v>
      </c>
      <c r="R58" s="529"/>
      <c r="S58" s="529"/>
      <c r="T58" s="531"/>
      <c r="U58" s="529"/>
      <c r="V58" s="529"/>
      <c r="W58" s="316"/>
      <c r="X58" s="529" t="s">
        <v>17</v>
      </c>
      <c r="Y58" s="529"/>
      <c r="Z58" s="529"/>
      <c r="AA58" s="529"/>
      <c r="AB58" s="529"/>
      <c r="AC58" s="530"/>
      <c r="AF58" s="425" t="s">
        <v>108</v>
      </c>
      <c r="AG58" s="529"/>
      <c r="AH58" s="529" t="s">
        <v>18</v>
      </c>
      <c r="AI58" s="529"/>
      <c r="AJ58" s="529"/>
      <c r="AK58" s="529"/>
      <c r="AL58" s="529"/>
      <c r="AM58" s="529"/>
      <c r="AN58" s="529"/>
    </row>
    <row r="59" spans="1:58">
      <c r="I59" s="7"/>
      <c r="T59" s="527"/>
      <c r="X59" s="7"/>
    </row>
  </sheetData>
  <mergeCells count="41">
    <mergeCell ref="C45:C46"/>
    <mergeCell ref="C17:C18"/>
    <mergeCell ref="C7:C8"/>
    <mergeCell ref="C27:C28"/>
    <mergeCell ref="C41:C42"/>
    <mergeCell ref="C21:C22"/>
    <mergeCell ref="C23:C24"/>
    <mergeCell ref="C31:C32"/>
    <mergeCell ref="A1:C1"/>
    <mergeCell ref="A2:A6"/>
    <mergeCell ref="B2:B6"/>
    <mergeCell ref="C2:C6"/>
    <mergeCell ref="D2:D6"/>
    <mergeCell ref="A7:A52"/>
    <mergeCell ref="B52:D52"/>
    <mergeCell ref="B7:B8"/>
    <mergeCell ref="C29:C30"/>
    <mergeCell ref="C25:C26"/>
    <mergeCell ref="BF2:BF6"/>
    <mergeCell ref="E3:BD3"/>
    <mergeCell ref="E5:BD5"/>
    <mergeCell ref="BA2:BD2"/>
    <mergeCell ref="BE2:BE6"/>
    <mergeCell ref="AW2:AY2"/>
    <mergeCell ref="C37:C38"/>
    <mergeCell ref="B37:B38"/>
    <mergeCell ref="C39:C40"/>
    <mergeCell ref="B39:B40"/>
    <mergeCell ref="B41:B42"/>
    <mergeCell ref="C43:C44"/>
    <mergeCell ref="B43:B44"/>
    <mergeCell ref="V21:V24"/>
    <mergeCell ref="U27:U30"/>
    <mergeCell ref="B50:D50"/>
    <mergeCell ref="B33:B34"/>
    <mergeCell ref="B51:D51"/>
    <mergeCell ref="B48:B49"/>
    <mergeCell ref="C48:C49"/>
    <mergeCell ref="B45:B46"/>
    <mergeCell ref="C35:C36"/>
    <mergeCell ref="C33:C34"/>
  </mergeCells>
  <pageMargins left="0.31496062992125984" right="0.31496062992125984" top="0.35433070866141736" bottom="0.35433070866141736" header="0" footer="0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C37"/>
  <sheetViews>
    <sheetView zoomScale="80" zoomScaleNormal="80" workbookViewId="0">
      <selection activeCell="AR16" sqref="AR16"/>
    </sheetView>
  </sheetViews>
  <sheetFormatPr defaultRowHeight="12.75"/>
  <cols>
    <col min="1" max="1" width="4.140625" style="10" customWidth="1"/>
    <col min="2" max="2" width="9.5703125" style="312" customWidth="1"/>
    <col min="3" max="3" width="27.7109375" style="311" customWidth="1"/>
    <col min="4" max="4" width="9.140625" style="10"/>
    <col min="5" max="21" width="3.85546875" style="10" customWidth="1"/>
    <col min="22" max="22" width="5.140625" style="10" customWidth="1"/>
    <col min="23" max="23" width="5" style="10" customWidth="1"/>
    <col min="24" max="24" width="4.5703125" style="310" customWidth="1"/>
    <col min="25" max="32" width="3.85546875" style="10" customWidth="1"/>
    <col min="33" max="33" width="3.5703125" style="10" customWidth="1"/>
    <col min="34" max="47" width="3.85546875" style="10" customWidth="1"/>
    <col min="48" max="48" width="4.5703125" style="10" customWidth="1"/>
    <col min="49" max="49" width="3.85546875" style="10" customWidth="1"/>
    <col min="50" max="50" width="4.7109375" style="10" customWidth="1"/>
    <col min="51" max="56" width="3.85546875" style="10" customWidth="1"/>
    <col min="57" max="57" width="6.85546875" style="10" customWidth="1"/>
    <col min="58" max="58" width="5.5703125" style="10" customWidth="1"/>
    <col min="59" max="256" width="9.140625" style="10"/>
    <col min="257" max="257" width="5.85546875" style="10" customWidth="1"/>
    <col min="258" max="258" width="9.140625" style="10"/>
    <col min="259" max="259" width="27.7109375" style="10" customWidth="1"/>
    <col min="260" max="260" width="9.140625" style="10"/>
    <col min="261" max="277" width="3.85546875" style="10" customWidth="1"/>
    <col min="278" max="278" width="5.140625" style="10" customWidth="1"/>
    <col min="279" max="279" width="5" style="10" customWidth="1"/>
    <col min="280" max="280" width="4.5703125" style="10" customWidth="1"/>
    <col min="281" max="288" width="3.85546875" style="10" customWidth="1"/>
    <col min="289" max="289" width="3.5703125" style="10" customWidth="1"/>
    <col min="290" max="303" width="3.85546875" style="10" customWidth="1"/>
    <col min="304" max="304" width="5.42578125" style="10" customWidth="1"/>
    <col min="305" max="305" width="3.85546875" style="10" customWidth="1"/>
    <col min="306" max="306" width="4.7109375" style="10" customWidth="1"/>
    <col min="307" max="312" width="3.85546875" style="10" customWidth="1"/>
    <col min="313" max="313" width="8.85546875" style="10" customWidth="1"/>
    <col min="314" max="314" width="7.85546875" style="10" customWidth="1"/>
    <col min="315" max="512" width="9.140625" style="10"/>
    <col min="513" max="513" width="5.85546875" style="10" customWidth="1"/>
    <col min="514" max="514" width="9.140625" style="10"/>
    <col min="515" max="515" width="27.7109375" style="10" customWidth="1"/>
    <col min="516" max="516" width="9.140625" style="10"/>
    <col min="517" max="533" width="3.85546875" style="10" customWidth="1"/>
    <col min="534" max="534" width="5.140625" style="10" customWidth="1"/>
    <col min="535" max="535" width="5" style="10" customWidth="1"/>
    <col min="536" max="536" width="4.5703125" style="10" customWidth="1"/>
    <col min="537" max="544" width="3.85546875" style="10" customWidth="1"/>
    <col min="545" max="545" width="3.5703125" style="10" customWidth="1"/>
    <col min="546" max="559" width="3.85546875" style="10" customWidth="1"/>
    <col min="560" max="560" width="5.42578125" style="10" customWidth="1"/>
    <col min="561" max="561" width="3.85546875" style="10" customWidth="1"/>
    <col min="562" max="562" width="4.7109375" style="10" customWidth="1"/>
    <col min="563" max="568" width="3.85546875" style="10" customWidth="1"/>
    <col min="569" max="569" width="8.85546875" style="10" customWidth="1"/>
    <col min="570" max="570" width="7.85546875" style="10" customWidth="1"/>
    <col min="571" max="768" width="9.140625" style="10"/>
    <col min="769" max="769" width="5.85546875" style="10" customWidth="1"/>
    <col min="770" max="770" width="9.140625" style="10"/>
    <col min="771" max="771" width="27.7109375" style="10" customWidth="1"/>
    <col min="772" max="772" width="9.140625" style="10"/>
    <col min="773" max="789" width="3.85546875" style="10" customWidth="1"/>
    <col min="790" max="790" width="5.140625" style="10" customWidth="1"/>
    <col min="791" max="791" width="5" style="10" customWidth="1"/>
    <col min="792" max="792" width="4.5703125" style="10" customWidth="1"/>
    <col min="793" max="800" width="3.85546875" style="10" customWidth="1"/>
    <col min="801" max="801" width="3.5703125" style="10" customWidth="1"/>
    <col min="802" max="815" width="3.85546875" style="10" customWidth="1"/>
    <col min="816" max="816" width="5.42578125" style="10" customWidth="1"/>
    <col min="817" max="817" width="3.85546875" style="10" customWidth="1"/>
    <col min="818" max="818" width="4.7109375" style="10" customWidth="1"/>
    <col min="819" max="824" width="3.85546875" style="10" customWidth="1"/>
    <col min="825" max="825" width="8.85546875" style="10" customWidth="1"/>
    <col min="826" max="826" width="7.85546875" style="10" customWidth="1"/>
    <col min="827" max="1024" width="9.140625" style="10"/>
    <col min="1025" max="1025" width="5.85546875" style="10" customWidth="1"/>
    <col min="1026" max="1026" width="9.140625" style="10"/>
    <col min="1027" max="1027" width="27.7109375" style="10" customWidth="1"/>
    <col min="1028" max="1028" width="9.140625" style="10"/>
    <col min="1029" max="1045" width="3.85546875" style="10" customWidth="1"/>
    <col min="1046" max="1046" width="5.140625" style="10" customWidth="1"/>
    <col min="1047" max="1047" width="5" style="10" customWidth="1"/>
    <col min="1048" max="1048" width="4.5703125" style="10" customWidth="1"/>
    <col min="1049" max="1056" width="3.85546875" style="10" customWidth="1"/>
    <col min="1057" max="1057" width="3.5703125" style="10" customWidth="1"/>
    <col min="1058" max="1071" width="3.85546875" style="10" customWidth="1"/>
    <col min="1072" max="1072" width="5.42578125" style="10" customWidth="1"/>
    <col min="1073" max="1073" width="3.85546875" style="10" customWidth="1"/>
    <col min="1074" max="1074" width="4.7109375" style="10" customWidth="1"/>
    <col min="1075" max="1080" width="3.85546875" style="10" customWidth="1"/>
    <col min="1081" max="1081" width="8.85546875" style="10" customWidth="1"/>
    <col min="1082" max="1082" width="7.85546875" style="10" customWidth="1"/>
    <col min="1083" max="1280" width="9.140625" style="10"/>
    <col min="1281" max="1281" width="5.85546875" style="10" customWidth="1"/>
    <col min="1282" max="1282" width="9.140625" style="10"/>
    <col min="1283" max="1283" width="27.7109375" style="10" customWidth="1"/>
    <col min="1284" max="1284" width="9.140625" style="10"/>
    <col min="1285" max="1301" width="3.85546875" style="10" customWidth="1"/>
    <col min="1302" max="1302" width="5.140625" style="10" customWidth="1"/>
    <col min="1303" max="1303" width="5" style="10" customWidth="1"/>
    <col min="1304" max="1304" width="4.5703125" style="10" customWidth="1"/>
    <col min="1305" max="1312" width="3.85546875" style="10" customWidth="1"/>
    <col min="1313" max="1313" width="3.5703125" style="10" customWidth="1"/>
    <col min="1314" max="1327" width="3.85546875" style="10" customWidth="1"/>
    <col min="1328" max="1328" width="5.42578125" style="10" customWidth="1"/>
    <col min="1329" max="1329" width="3.85546875" style="10" customWidth="1"/>
    <col min="1330" max="1330" width="4.7109375" style="10" customWidth="1"/>
    <col min="1331" max="1336" width="3.85546875" style="10" customWidth="1"/>
    <col min="1337" max="1337" width="8.85546875" style="10" customWidth="1"/>
    <col min="1338" max="1338" width="7.85546875" style="10" customWidth="1"/>
    <col min="1339" max="1536" width="9.140625" style="10"/>
    <col min="1537" max="1537" width="5.85546875" style="10" customWidth="1"/>
    <col min="1538" max="1538" width="9.140625" style="10"/>
    <col min="1539" max="1539" width="27.7109375" style="10" customWidth="1"/>
    <col min="1540" max="1540" width="9.140625" style="10"/>
    <col min="1541" max="1557" width="3.85546875" style="10" customWidth="1"/>
    <col min="1558" max="1558" width="5.140625" style="10" customWidth="1"/>
    <col min="1559" max="1559" width="5" style="10" customWidth="1"/>
    <col min="1560" max="1560" width="4.5703125" style="10" customWidth="1"/>
    <col min="1561" max="1568" width="3.85546875" style="10" customWidth="1"/>
    <col min="1569" max="1569" width="3.5703125" style="10" customWidth="1"/>
    <col min="1570" max="1583" width="3.85546875" style="10" customWidth="1"/>
    <col min="1584" max="1584" width="5.42578125" style="10" customWidth="1"/>
    <col min="1585" max="1585" width="3.85546875" style="10" customWidth="1"/>
    <col min="1586" max="1586" width="4.7109375" style="10" customWidth="1"/>
    <col min="1587" max="1592" width="3.85546875" style="10" customWidth="1"/>
    <col min="1593" max="1593" width="8.85546875" style="10" customWidth="1"/>
    <col min="1594" max="1594" width="7.85546875" style="10" customWidth="1"/>
    <col min="1595" max="1792" width="9.140625" style="10"/>
    <col min="1793" max="1793" width="5.85546875" style="10" customWidth="1"/>
    <col min="1794" max="1794" width="9.140625" style="10"/>
    <col min="1795" max="1795" width="27.7109375" style="10" customWidth="1"/>
    <col min="1796" max="1796" width="9.140625" style="10"/>
    <col min="1797" max="1813" width="3.85546875" style="10" customWidth="1"/>
    <col min="1814" max="1814" width="5.140625" style="10" customWidth="1"/>
    <col min="1815" max="1815" width="5" style="10" customWidth="1"/>
    <col min="1816" max="1816" width="4.5703125" style="10" customWidth="1"/>
    <col min="1817" max="1824" width="3.85546875" style="10" customWidth="1"/>
    <col min="1825" max="1825" width="3.5703125" style="10" customWidth="1"/>
    <col min="1826" max="1839" width="3.85546875" style="10" customWidth="1"/>
    <col min="1840" max="1840" width="5.42578125" style="10" customWidth="1"/>
    <col min="1841" max="1841" width="3.85546875" style="10" customWidth="1"/>
    <col min="1842" max="1842" width="4.7109375" style="10" customWidth="1"/>
    <col min="1843" max="1848" width="3.85546875" style="10" customWidth="1"/>
    <col min="1849" max="1849" width="8.85546875" style="10" customWidth="1"/>
    <col min="1850" max="1850" width="7.85546875" style="10" customWidth="1"/>
    <col min="1851" max="2048" width="9.140625" style="10"/>
    <col min="2049" max="2049" width="5.85546875" style="10" customWidth="1"/>
    <col min="2050" max="2050" width="9.140625" style="10"/>
    <col min="2051" max="2051" width="27.7109375" style="10" customWidth="1"/>
    <col min="2052" max="2052" width="9.140625" style="10"/>
    <col min="2053" max="2069" width="3.85546875" style="10" customWidth="1"/>
    <col min="2070" max="2070" width="5.140625" style="10" customWidth="1"/>
    <col min="2071" max="2071" width="5" style="10" customWidth="1"/>
    <col min="2072" max="2072" width="4.5703125" style="10" customWidth="1"/>
    <col min="2073" max="2080" width="3.85546875" style="10" customWidth="1"/>
    <col min="2081" max="2081" width="3.5703125" style="10" customWidth="1"/>
    <col min="2082" max="2095" width="3.85546875" style="10" customWidth="1"/>
    <col min="2096" max="2096" width="5.42578125" style="10" customWidth="1"/>
    <col min="2097" max="2097" width="3.85546875" style="10" customWidth="1"/>
    <col min="2098" max="2098" width="4.7109375" style="10" customWidth="1"/>
    <col min="2099" max="2104" width="3.85546875" style="10" customWidth="1"/>
    <col min="2105" max="2105" width="8.85546875" style="10" customWidth="1"/>
    <col min="2106" max="2106" width="7.85546875" style="10" customWidth="1"/>
    <col min="2107" max="2304" width="9.140625" style="10"/>
    <col min="2305" max="2305" width="5.85546875" style="10" customWidth="1"/>
    <col min="2306" max="2306" width="9.140625" style="10"/>
    <col min="2307" max="2307" width="27.7109375" style="10" customWidth="1"/>
    <col min="2308" max="2308" width="9.140625" style="10"/>
    <col min="2309" max="2325" width="3.85546875" style="10" customWidth="1"/>
    <col min="2326" max="2326" width="5.140625" style="10" customWidth="1"/>
    <col min="2327" max="2327" width="5" style="10" customWidth="1"/>
    <col min="2328" max="2328" width="4.5703125" style="10" customWidth="1"/>
    <col min="2329" max="2336" width="3.85546875" style="10" customWidth="1"/>
    <col min="2337" max="2337" width="3.5703125" style="10" customWidth="1"/>
    <col min="2338" max="2351" width="3.85546875" style="10" customWidth="1"/>
    <col min="2352" max="2352" width="5.42578125" style="10" customWidth="1"/>
    <col min="2353" max="2353" width="3.85546875" style="10" customWidth="1"/>
    <col min="2354" max="2354" width="4.7109375" style="10" customWidth="1"/>
    <col min="2355" max="2360" width="3.85546875" style="10" customWidth="1"/>
    <col min="2361" max="2361" width="8.85546875" style="10" customWidth="1"/>
    <col min="2362" max="2362" width="7.85546875" style="10" customWidth="1"/>
    <col min="2363" max="2560" width="9.140625" style="10"/>
    <col min="2561" max="2561" width="5.85546875" style="10" customWidth="1"/>
    <col min="2562" max="2562" width="9.140625" style="10"/>
    <col min="2563" max="2563" width="27.7109375" style="10" customWidth="1"/>
    <col min="2564" max="2564" width="9.140625" style="10"/>
    <col min="2565" max="2581" width="3.85546875" style="10" customWidth="1"/>
    <col min="2582" max="2582" width="5.140625" style="10" customWidth="1"/>
    <col min="2583" max="2583" width="5" style="10" customWidth="1"/>
    <col min="2584" max="2584" width="4.5703125" style="10" customWidth="1"/>
    <col min="2585" max="2592" width="3.85546875" style="10" customWidth="1"/>
    <col min="2593" max="2593" width="3.5703125" style="10" customWidth="1"/>
    <col min="2594" max="2607" width="3.85546875" style="10" customWidth="1"/>
    <col min="2608" max="2608" width="5.42578125" style="10" customWidth="1"/>
    <col min="2609" max="2609" width="3.85546875" style="10" customWidth="1"/>
    <col min="2610" max="2610" width="4.7109375" style="10" customWidth="1"/>
    <col min="2611" max="2616" width="3.85546875" style="10" customWidth="1"/>
    <col min="2617" max="2617" width="8.85546875" style="10" customWidth="1"/>
    <col min="2618" max="2618" width="7.85546875" style="10" customWidth="1"/>
    <col min="2619" max="2816" width="9.140625" style="10"/>
    <col min="2817" max="2817" width="5.85546875" style="10" customWidth="1"/>
    <col min="2818" max="2818" width="9.140625" style="10"/>
    <col min="2819" max="2819" width="27.7109375" style="10" customWidth="1"/>
    <col min="2820" max="2820" width="9.140625" style="10"/>
    <col min="2821" max="2837" width="3.85546875" style="10" customWidth="1"/>
    <col min="2838" max="2838" width="5.140625" style="10" customWidth="1"/>
    <col min="2839" max="2839" width="5" style="10" customWidth="1"/>
    <col min="2840" max="2840" width="4.5703125" style="10" customWidth="1"/>
    <col min="2841" max="2848" width="3.85546875" style="10" customWidth="1"/>
    <col min="2849" max="2849" width="3.5703125" style="10" customWidth="1"/>
    <col min="2850" max="2863" width="3.85546875" style="10" customWidth="1"/>
    <col min="2864" max="2864" width="5.42578125" style="10" customWidth="1"/>
    <col min="2865" max="2865" width="3.85546875" style="10" customWidth="1"/>
    <col min="2866" max="2866" width="4.7109375" style="10" customWidth="1"/>
    <col min="2867" max="2872" width="3.85546875" style="10" customWidth="1"/>
    <col min="2873" max="2873" width="8.85546875" style="10" customWidth="1"/>
    <col min="2874" max="2874" width="7.85546875" style="10" customWidth="1"/>
    <col min="2875" max="3072" width="9.140625" style="10"/>
    <col min="3073" max="3073" width="5.85546875" style="10" customWidth="1"/>
    <col min="3074" max="3074" width="9.140625" style="10"/>
    <col min="3075" max="3075" width="27.7109375" style="10" customWidth="1"/>
    <col min="3076" max="3076" width="9.140625" style="10"/>
    <col min="3077" max="3093" width="3.85546875" style="10" customWidth="1"/>
    <col min="3094" max="3094" width="5.140625" style="10" customWidth="1"/>
    <col min="3095" max="3095" width="5" style="10" customWidth="1"/>
    <col min="3096" max="3096" width="4.5703125" style="10" customWidth="1"/>
    <col min="3097" max="3104" width="3.85546875" style="10" customWidth="1"/>
    <col min="3105" max="3105" width="3.5703125" style="10" customWidth="1"/>
    <col min="3106" max="3119" width="3.85546875" style="10" customWidth="1"/>
    <col min="3120" max="3120" width="5.42578125" style="10" customWidth="1"/>
    <col min="3121" max="3121" width="3.85546875" style="10" customWidth="1"/>
    <col min="3122" max="3122" width="4.7109375" style="10" customWidth="1"/>
    <col min="3123" max="3128" width="3.85546875" style="10" customWidth="1"/>
    <col min="3129" max="3129" width="8.85546875" style="10" customWidth="1"/>
    <col min="3130" max="3130" width="7.85546875" style="10" customWidth="1"/>
    <col min="3131" max="3328" width="9.140625" style="10"/>
    <col min="3329" max="3329" width="5.85546875" style="10" customWidth="1"/>
    <col min="3330" max="3330" width="9.140625" style="10"/>
    <col min="3331" max="3331" width="27.7109375" style="10" customWidth="1"/>
    <col min="3332" max="3332" width="9.140625" style="10"/>
    <col min="3333" max="3349" width="3.85546875" style="10" customWidth="1"/>
    <col min="3350" max="3350" width="5.140625" style="10" customWidth="1"/>
    <col min="3351" max="3351" width="5" style="10" customWidth="1"/>
    <col min="3352" max="3352" width="4.5703125" style="10" customWidth="1"/>
    <col min="3353" max="3360" width="3.85546875" style="10" customWidth="1"/>
    <col min="3361" max="3361" width="3.5703125" style="10" customWidth="1"/>
    <col min="3362" max="3375" width="3.85546875" style="10" customWidth="1"/>
    <col min="3376" max="3376" width="5.42578125" style="10" customWidth="1"/>
    <col min="3377" max="3377" width="3.85546875" style="10" customWidth="1"/>
    <col min="3378" max="3378" width="4.7109375" style="10" customWidth="1"/>
    <col min="3379" max="3384" width="3.85546875" style="10" customWidth="1"/>
    <col min="3385" max="3385" width="8.85546875" style="10" customWidth="1"/>
    <col min="3386" max="3386" width="7.85546875" style="10" customWidth="1"/>
    <col min="3387" max="3584" width="9.140625" style="10"/>
    <col min="3585" max="3585" width="5.85546875" style="10" customWidth="1"/>
    <col min="3586" max="3586" width="9.140625" style="10"/>
    <col min="3587" max="3587" width="27.7109375" style="10" customWidth="1"/>
    <col min="3588" max="3588" width="9.140625" style="10"/>
    <col min="3589" max="3605" width="3.85546875" style="10" customWidth="1"/>
    <col min="3606" max="3606" width="5.140625" style="10" customWidth="1"/>
    <col min="3607" max="3607" width="5" style="10" customWidth="1"/>
    <col min="3608" max="3608" width="4.5703125" style="10" customWidth="1"/>
    <col min="3609" max="3616" width="3.85546875" style="10" customWidth="1"/>
    <col min="3617" max="3617" width="3.5703125" style="10" customWidth="1"/>
    <col min="3618" max="3631" width="3.85546875" style="10" customWidth="1"/>
    <col min="3632" max="3632" width="5.42578125" style="10" customWidth="1"/>
    <col min="3633" max="3633" width="3.85546875" style="10" customWidth="1"/>
    <col min="3634" max="3634" width="4.7109375" style="10" customWidth="1"/>
    <col min="3635" max="3640" width="3.85546875" style="10" customWidth="1"/>
    <col min="3641" max="3641" width="8.85546875" style="10" customWidth="1"/>
    <col min="3642" max="3642" width="7.85546875" style="10" customWidth="1"/>
    <col min="3643" max="3840" width="9.140625" style="10"/>
    <col min="3841" max="3841" width="5.85546875" style="10" customWidth="1"/>
    <col min="3842" max="3842" width="9.140625" style="10"/>
    <col min="3843" max="3843" width="27.7109375" style="10" customWidth="1"/>
    <col min="3844" max="3844" width="9.140625" style="10"/>
    <col min="3845" max="3861" width="3.85546875" style="10" customWidth="1"/>
    <col min="3862" max="3862" width="5.140625" style="10" customWidth="1"/>
    <col min="3863" max="3863" width="5" style="10" customWidth="1"/>
    <col min="3864" max="3864" width="4.5703125" style="10" customWidth="1"/>
    <col min="3865" max="3872" width="3.85546875" style="10" customWidth="1"/>
    <col min="3873" max="3873" width="3.5703125" style="10" customWidth="1"/>
    <col min="3874" max="3887" width="3.85546875" style="10" customWidth="1"/>
    <col min="3888" max="3888" width="5.42578125" style="10" customWidth="1"/>
    <col min="3889" max="3889" width="3.85546875" style="10" customWidth="1"/>
    <col min="3890" max="3890" width="4.7109375" style="10" customWidth="1"/>
    <col min="3891" max="3896" width="3.85546875" style="10" customWidth="1"/>
    <col min="3897" max="3897" width="8.85546875" style="10" customWidth="1"/>
    <col min="3898" max="3898" width="7.85546875" style="10" customWidth="1"/>
    <col min="3899" max="4096" width="9.140625" style="10"/>
    <col min="4097" max="4097" width="5.85546875" style="10" customWidth="1"/>
    <col min="4098" max="4098" width="9.140625" style="10"/>
    <col min="4099" max="4099" width="27.7109375" style="10" customWidth="1"/>
    <col min="4100" max="4100" width="9.140625" style="10"/>
    <col min="4101" max="4117" width="3.85546875" style="10" customWidth="1"/>
    <col min="4118" max="4118" width="5.140625" style="10" customWidth="1"/>
    <col min="4119" max="4119" width="5" style="10" customWidth="1"/>
    <col min="4120" max="4120" width="4.5703125" style="10" customWidth="1"/>
    <col min="4121" max="4128" width="3.85546875" style="10" customWidth="1"/>
    <col min="4129" max="4129" width="3.5703125" style="10" customWidth="1"/>
    <col min="4130" max="4143" width="3.85546875" style="10" customWidth="1"/>
    <col min="4144" max="4144" width="5.42578125" style="10" customWidth="1"/>
    <col min="4145" max="4145" width="3.85546875" style="10" customWidth="1"/>
    <col min="4146" max="4146" width="4.7109375" style="10" customWidth="1"/>
    <col min="4147" max="4152" width="3.85546875" style="10" customWidth="1"/>
    <col min="4153" max="4153" width="8.85546875" style="10" customWidth="1"/>
    <col min="4154" max="4154" width="7.85546875" style="10" customWidth="1"/>
    <col min="4155" max="4352" width="9.140625" style="10"/>
    <col min="4353" max="4353" width="5.85546875" style="10" customWidth="1"/>
    <col min="4354" max="4354" width="9.140625" style="10"/>
    <col min="4355" max="4355" width="27.7109375" style="10" customWidth="1"/>
    <col min="4356" max="4356" width="9.140625" style="10"/>
    <col min="4357" max="4373" width="3.85546875" style="10" customWidth="1"/>
    <col min="4374" max="4374" width="5.140625" style="10" customWidth="1"/>
    <col min="4375" max="4375" width="5" style="10" customWidth="1"/>
    <col min="4376" max="4376" width="4.5703125" style="10" customWidth="1"/>
    <col min="4377" max="4384" width="3.85546875" style="10" customWidth="1"/>
    <col min="4385" max="4385" width="3.5703125" style="10" customWidth="1"/>
    <col min="4386" max="4399" width="3.85546875" style="10" customWidth="1"/>
    <col min="4400" max="4400" width="5.42578125" style="10" customWidth="1"/>
    <col min="4401" max="4401" width="3.85546875" style="10" customWidth="1"/>
    <col min="4402" max="4402" width="4.7109375" style="10" customWidth="1"/>
    <col min="4403" max="4408" width="3.85546875" style="10" customWidth="1"/>
    <col min="4409" max="4409" width="8.85546875" style="10" customWidth="1"/>
    <col min="4410" max="4410" width="7.85546875" style="10" customWidth="1"/>
    <col min="4411" max="4608" width="9.140625" style="10"/>
    <col min="4609" max="4609" width="5.85546875" style="10" customWidth="1"/>
    <col min="4610" max="4610" width="9.140625" style="10"/>
    <col min="4611" max="4611" width="27.7109375" style="10" customWidth="1"/>
    <col min="4612" max="4612" width="9.140625" style="10"/>
    <col min="4613" max="4629" width="3.85546875" style="10" customWidth="1"/>
    <col min="4630" max="4630" width="5.140625" style="10" customWidth="1"/>
    <col min="4631" max="4631" width="5" style="10" customWidth="1"/>
    <col min="4632" max="4632" width="4.5703125" style="10" customWidth="1"/>
    <col min="4633" max="4640" width="3.85546875" style="10" customWidth="1"/>
    <col min="4641" max="4641" width="3.5703125" style="10" customWidth="1"/>
    <col min="4642" max="4655" width="3.85546875" style="10" customWidth="1"/>
    <col min="4656" max="4656" width="5.42578125" style="10" customWidth="1"/>
    <col min="4657" max="4657" width="3.85546875" style="10" customWidth="1"/>
    <col min="4658" max="4658" width="4.7109375" style="10" customWidth="1"/>
    <col min="4659" max="4664" width="3.85546875" style="10" customWidth="1"/>
    <col min="4665" max="4665" width="8.85546875" style="10" customWidth="1"/>
    <col min="4666" max="4666" width="7.85546875" style="10" customWidth="1"/>
    <col min="4667" max="4864" width="9.140625" style="10"/>
    <col min="4865" max="4865" width="5.85546875" style="10" customWidth="1"/>
    <col min="4866" max="4866" width="9.140625" style="10"/>
    <col min="4867" max="4867" width="27.7109375" style="10" customWidth="1"/>
    <col min="4868" max="4868" width="9.140625" style="10"/>
    <col min="4869" max="4885" width="3.85546875" style="10" customWidth="1"/>
    <col min="4886" max="4886" width="5.140625" style="10" customWidth="1"/>
    <col min="4887" max="4887" width="5" style="10" customWidth="1"/>
    <col min="4888" max="4888" width="4.5703125" style="10" customWidth="1"/>
    <col min="4889" max="4896" width="3.85546875" style="10" customWidth="1"/>
    <col min="4897" max="4897" width="3.5703125" style="10" customWidth="1"/>
    <col min="4898" max="4911" width="3.85546875" style="10" customWidth="1"/>
    <col min="4912" max="4912" width="5.42578125" style="10" customWidth="1"/>
    <col min="4913" max="4913" width="3.85546875" style="10" customWidth="1"/>
    <col min="4914" max="4914" width="4.7109375" style="10" customWidth="1"/>
    <col min="4915" max="4920" width="3.85546875" style="10" customWidth="1"/>
    <col min="4921" max="4921" width="8.85546875" style="10" customWidth="1"/>
    <col min="4922" max="4922" width="7.85546875" style="10" customWidth="1"/>
    <col min="4923" max="5120" width="9.140625" style="10"/>
    <col min="5121" max="5121" width="5.85546875" style="10" customWidth="1"/>
    <col min="5122" max="5122" width="9.140625" style="10"/>
    <col min="5123" max="5123" width="27.7109375" style="10" customWidth="1"/>
    <col min="5124" max="5124" width="9.140625" style="10"/>
    <col min="5125" max="5141" width="3.85546875" style="10" customWidth="1"/>
    <col min="5142" max="5142" width="5.140625" style="10" customWidth="1"/>
    <col min="5143" max="5143" width="5" style="10" customWidth="1"/>
    <col min="5144" max="5144" width="4.5703125" style="10" customWidth="1"/>
    <col min="5145" max="5152" width="3.85546875" style="10" customWidth="1"/>
    <col min="5153" max="5153" width="3.5703125" style="10" customWidth="1"/>
    <col min="5154" max="5167" width="3.85546875" style="10" customWidth="1"/>
    <col min="5168" max="5168" width="5.42578125" style="10" customWidth="1"/>
    <col min="5169" max="5169" width="3.85546875" style="10" customWidth="1"/>
    <col min="5170" max="5170" width="4.7109375" style="10" customWidth="1"/>
    <col min="5171" max="5176" width="3.85546875" style="10" customWidth="1"/>
    <col min="5177" max="5177" width="8.85546875" style="10" customWidth="1"/>
    <col min="5178" max="5178" width="7.85546875" style="10" customWidth="1"/>
    <col min="5179" max="5376" width="9.140625" style="10"/>
    <col min="5377" max="5377" width="5.85546875" style="10" customWidth="1"/>
    <col min="5378" max="5378" width="9.140625" style="10"/>
    <col min="5379" max="5379" width="27.7109375" style="10" customWidth="1"/>
    <col min="5380" max="5380" width="9.140625" style="10"/>
    <col min="5381" max="5397" width="3.85546875" style="10" customWidth="1"/>
    <col min="5398" max="5398" width="5.140625" style="10" customWidth="1"/>
    <col min="5399" max="5399" width="5" style="10" customWidth="1"/>
    <col min="5400" max="5400" width="4.5703125" style="10" customWidth="1"/>
    <col min="5401" max="5408" width="3.85546875" style="10" customWidth="1"/>
    <col min="5409" max="5409" width="3.5703125" style="10" customWidth="1"/>
    <col min="5410" max="5423" width="3.85546875" style="10" customWidth="1"/>
    <col min="5424" max="5424" width="5.42578125" style="10" customWidth="1"/>
    <col min="5425" max="5425" width="3.85546875" style="10" customWidth="1"/>
    <col min="5426" max="5426" width="4.7109375" style="10" customWidth="1"/>
    <col min="5427" max="5432" width="3.85546875" style="10" customWidth="1"/>
    <col min="5433" max="5433" width="8.85546875" style="10" customWidth="1"/>
    <col min="5434" max="5434" width="7.85546875" style="10" customWidth="1"/>
    <col min="5435" max="5632" width="9.140625" style="10"/>
    <col min="5633" max="5633" width="5.85546875" style="10" customWidth="1"/>
    <col min="5634" max="5634" width="9.140625" style="10"/>
    <col min="5635" max="5635" width="27.7109375" style="10" customWidth="1"/>
    <col min="5636" max="5636" width="9.140625" style="10"/>
    <col min="5637" max="5653" width="3.85546875" style="10" customWidth="1"/>
    <col min="5654" max="5654" width="5.140625" style="10" customWidth="1"/>
    <col min="5655" max="5655" width="5" style="10" customWidth="1"/>
    <col min="5656" max="5656" width="4.5703125" style="10" customWidth="1"/>
    <col min="5657" max="5664" width="3.85546875" style="10" customWidth="1"/>
    <col min="5665" max="5665" width="3.5703125" style="10" customWidth="1"/>
    <col min="5666" max="5679" width="3.85546875" style="10" customWidth="1"/>
    <col min="5680" max="5680" width="5.42578125" style="10" customWidth="1"/>
    <col min="5681" max="5681" width="3.85546875" style="10" customWidth="1"/>
    <col min="5682" max="5682" width="4.7109375" style="10" customWidth="1"/>
    <col min="5683" max="5688" width="3.85546875" style="10" customWidth="1"/>
    <col min="5689" max="5689" width="8.85546875" style="10" customWidth="1"/>
    <col min="5690" max="5690" width="7.85546875" style="10" customWidth="1"/>
    <col min="5691" max="5888" width="9.140625" style="10"/>
    <col min="5889" max="5889" width="5.85546875" style="10" customWidth="1"/>
    <col min="5890" max="5890" width="9.140625" style="10"/>
    <col min="5891" max="5891" width="27.7109375" style="10" customWidth="1"/>
    <col min="5892" max="5892" width="9.140625" style="10"/>
    <col min="5893" max="5909" width="3.85546875" style="10" customWidth="1"/>
    <col min="5910" max="5910" width="5.140625" style="10" customWidth="1"/>
    <col min="5911" max="5911" width="5" style="10" customWidth="1"/>
    <col min="5912" max="5912" width="4.5703125" style="10" customWidth="1"/>
    <col min="5913" max="5920" width="3.85546875" style="10" customWidth="1"/>
    <col min="5921" max="5921" width="3.5703125" style="10" customWidth="1"/>
    <col min="5922" max="5935" width="3.85546875" style="10" customWidth="1"/>
    <col min="5936" max="5936" width="5.42578125" style="10" customWidth="1"/>
    <col min="5937" max="5937" width="3.85546875" style="10" customWidth="1"/>
    <col min="5938" max="5938" width="4.7109375" style="10" customWidth="1"/>
    <col min="5939" max="5944" width="3.85546875" style="10" customWidth="1"/>
    <col min="5945" max="5945" width="8.85546875" style="10" customWidth="1"/>
    <col min="5946" max="5946" width="7.85546875" style="10" customWidth="1"/>
    <col min="5947" max="6144" width="9.140625" style="10"/>
    <col min="6145" max="6145" width="5.85546875" style="10" customWidth="1"/>
    <col min="6146" max="6146" width="9.140625" style="10"/>
    <col min="6147" max="6147" width="27.7109375" style="10" customWidth="1"/>
    <col min="6148" max="6148" width="9.140625" style="10"/>
    <col min="6149" max="6165" width="3.85546875" style="10" customWidth="1"/>
    <col min="6166" max="6166" width="5.140625" style="10" customWidth="1"/>
    <col min="6167" max="6167" width="5" style="10" customWidth="1"/>
    <col min="6168" max="6168" width="4.5703125" style="10" customWidth="1"/>
    <col min="6169" max="6176" width="3.85546875" style="10" customWidth="1"/>
    <col min="6177" max="6177" width="3.5703125" style="10" customWidth="1"/>
    <col min="6178" max="6191" width="3.85546875" style="10" customWidth="1"/>
    <col min="6192" max="6192" width="5.42578125" style="10" customWidth="1"/>
    <col min="6193" max="6193" width="3.85546875" style="10" customWidth="1"/>
    <col min="6194" max="6194" width="4.7109375" style="10" customWidth="1"/>
    <col min="6195" max="6200" width="3.85546875" style="10" customWidth="1"/>
    <col min="6201" max="6201" width="8.85546875" style="10" customWidth="1"/>
    <col min="6202" max="6202" width="7.85546875" style="10" customWidth="1"/>
    <col min="6203" max="6400" width="9.140625" style="10"/>
    <col min="6401" max="6401" width="5.85546875" style="10" customWidth="1"/>
    <col min="6402" max="6402" width="9.140625" style="10"/>
    <col min="6403" max="6403" width="27.7109375" style="10" customWidth="1"/>
    <col min="6404" max="6404" width="9.140625" style="10"/>
    <col min="6405" max="6421" width="3.85546875" style="10" customWidth="1"/>
    <col min="6422" max="6422" width="5.140625" style="10" customWidth="1"/>
    <col min="6423" max="6423" width="5" style="10" customWidth="1"/>
    <col min="6424" max="6424" width="4.5703125" style="10" customWidth="1"/>
    <col min="6425" max="6432" width="3.85546875" style="10" customWidth="1"/>
    <col min="6433" max="6433" width="3.5703125" style="10" customWidth="1"/>
    <col min="6434" max="6447" width="3.85546875" style="10" customWidth="1"/>
    <col min="6448" max="6448" width="5.42578125" style="10" customWidth="1"/>
    <col min="6449" max="6449" width="3.85546875" style="10" customWidth="1"/>
    <col min="6450" max="6450" width="4.7109375" style="10" customWidth="1"/>
    <col min="6451" max="6456" width="3.85546875" style="10" customWidth="1"/>
    <col min="6457" max="6457" width="8.85546875" style="10" customWidth="1"/>
    <col min="6458" max="6458" width="7.85546875" style="10" customWidth="1"/>
    <col min="6459" max="6656" width="9.140625" style="10"/>
    <col min="6657" max="6657" width="5.85546875" style="10" customWidth="1"/>
    <col min="6658" max="6658" width="9.140625" style="10"/>
    <col min="6659" max="6659" width="27.7109375" style="10" customWidth="1"/>
    <col min="6660" max="6660" width="9.140625" style="10"/>
    <col min="6661" max="6677" width="3.85546875" style="10" customWidth="1"/>
    <col min="6678" max="6678" width="5.140625" style="10" customWidth="1"/>
    <col min="6679" max="6679" width="5" style="10" customWidth="1"/>
    <col min="6680" max="6680" width="4.5703125" style="10" customWidth="1"/>
    <col min="6681" max="6688" width="3.85546875" style="10" customWidth="1"/>
    <col min="6689" max="6689" width="3.5703125" style="10" customWidth="1"/>
    <col min="6690" max="6703" width="3.85546875" style="10" customWidth="1"/>
    <col min="6704" max="6704" width="5.42578125" style="10" customWidth="1"/>
    <col min="6705" max="6705" width="3.85546875" style="10" customWidth="1"/>
    <col min="6706" max="6706" width="4.7109375" style="10" customWidth="1"/>
    <col min="6707" max="6712" width="3.85546875" style="10" customWidth="1"/>
    <col min="6713" max="6713" width="8.85546875" style="10" customWidth="1"/>
    <col min="6714" max="6714" width="7.85546875" style="10" customWidth="1"/>
    <col min="6715" max="6912" width="9.140625" style="10"/>
    <col min="6913" max="6913" width="5.85546875" style="10" customWidth="1"/>
    <col min="6914" max="6914" width="9.140625" style="10"/>
    <col min="6915" max="6915" width="27.7109375" style="10" customWidth="1"/>
    <col min="6916" max="6916" width="9.140625" style="10"/>
    <col min="6917" max="6933" width="3.85546875" style="10" customWidth="1"/>
    <col min="6934" max="6934" width="5.140625" style="10" customWidth="1"/>
    <col min="6935" max="6935" width="5" style="10" customWidth="1"/>
    <col min="6936" max="6936" width="4.5703125" style="10" customWidth="1"/>
    <col min="6937" max="6944" width="3.85546875" style="10" customWidth="1"/>
    <col min="6945" max="6945" width="3.5703125" style="10" customWidth="1"/>
    <col min="6946" max="6959" width="3.85546875" style="10" customWidth="1"/>
    <col min="6960" max="6960" width="5.42578125" style="10" customWidth="1"/>
    <col min="6961" max="6961" width="3.85546875" style="10" customWidth="1"/>
    <col min="6962" max="6962" width="4.7109375" style="10" customWidth="1"/>
    <col min="6963" max="6968" width="3.85546875" style="10" customWidth="1"/>
    <col min="6969" max="6969" width="8.85546875" style="10" customWidth="1"/>
    <col min="6970" max="6970" width="7.85546875" style="10" customWidth="1"/>
    <col min="6971" max="7168" width="9.140625" style="10"/>
    <col min="7169" max="7169" width="5.85546875" style="10" customWidth="1"/>
    <col min="7170" max="7170" width="9.140625" style="10"/>
    <col min="7171" max="7171" width="27.7109375" style="10" customWidth="1"/>
    <col min="7172" max="7172" width="9.140625" style="10"/>
    <col min="7173" max="7189" width="3.85546875" style="10" customWidth="1"/>
    <col min="7190" max="7190" width="5.140625" style="10" customWidth="1"/>
    <col min="7191" max="7191" width="5" style="10" customWidth="1"/>
    <col min="7192" max="7192" width="4.5703125" style="10" customWidth="1"/>
    <col min="7193" max="7200" width="3.85546875" style="10" customWidth="1"/>
    <col min="7201" max="7201" width="3.5703125" style="10" customWidth="1"/>
    <col min="7202" max="7215" width="3.85546875" style="10" customWidth="1"/>
    <col min="7216" max="7216" width="5.42578125" style="10" customWidth="1"/>
    <col min="7217" max="7217" width="3.85546875" style="10" customWidth="1"/>
    <col min="7218" max="7218" width="4.7109375" style="10" customWidth="1"/>
    <col min="7219" max="7224" width="3.85546875" style="10" customWidth="1"/>
    <col min="7225" max="7225" width="8.85546875" style="10" customWidth="1"/>
    <col min="7226" max="7226" width="7.85546875" style="10" customWidth="1"/>
    <col min="7227" max="7424" width="9.140625" style="10"/>
    <col min="7425" max="7425" width="5.85546875" style="10" customWidth="1"/>
    <col min="7426" max="7426" width="9.140625" style="10"/>
    <col min="7427" max="7427" width="27.7109375" style="10" customWidth="1"/>
    <col min="7428" max="7428" width="9.140625" style="10"/>
    <col min="7429" max="7445" width="3.85546875" style="10" customWidth="1"/>
    <col min="7446" max="7446" width="5.140625" style="10" customWidth="1"/>
    <col min="7447" max="7447" width="5" style="10" customWidth="1"/>
    <col min="7448" max="7448" width="4.5703125" style="10" customWidth="1"/>
    <col min="7449" max="7456" width="3.85546875" style="10" customWidth="1"/>
    <col min="7457" max="7457" width="3.5703125" style="10" customWidth="1"/>
    <col min="7458" max="7471" width="3.85546875" style="10" customWidth="1"/>
    <col min="7472" max="7472" width="5.42578125" style="10" customWidth="1"/>
    <col min="7473" max="7473" width="3.85546875" style="10" customWidth="1"/>
    <col min="7474" max="7474" width="4.7109375" style="10" customWidth="1"/>
    <col min="7475" max="7480" width="3.85546875" style="10" customWidth="1"/>
    <col min="7481" max="7481" width="8.85546875" style="10" customWidth="1"/>
    <col min="7482" max="7482" width="7.85546875" style="10" customWidth="1"/>
    <col min="7483" max="7680" width="9.140625" style="10"/>
    <col min="7681" max="7681" width="5.85546875" style="10" customWidth="1"/>
    <col min="7682" max="7682" width="9.140625" style="10"/>
    <col min="7683" max="7683" width="27.7109375" style="10" customWidth="1"/>
    <col min="7684" max="7684" width="9.140625" style="10"/>
    <col min="7685" max="7701" width="3.85546875" style="10" customWidth="1"/>
    <col min="7702" max="7702" width="5.140625" style="10" customWidth="1"/>
    <col min="7703" max="7703" width="5" style="10" customWidth="1"/>
    <col min="7704" max="7704" width="4.5703125" style="10" customWidth="1"/>
    <col min="7705" max="7712" width="3.85546875" style="10" customWidth="1"/>
    <col min="7713" max="7713" width="3.5703125" style="10" customWidth="1"/>
    <col min="7714" max="7727" width="3.85546875" style="10" customWidth="1"/>
    <col min="7728" max="7728" width="5.42578125" style="10" customWidth="1"/>
    <col min="7729" max="7729" width="3.85546875" style="10" customWidth="1"/>
    <col min="7730" max="7730" width="4.7109375" style="10" customWidth="1"/>
    <col min="7731" max="7736" width="3.85546875" style="10" customWidth="1"/>
    <col min="7737" max="7737" width="8.85546875" style="10" customWidth="1"/>
    <col min="7738" max="7738" width="7.85546875" style="10" customWidth="1"/>
    <col min="7739" max="7936" width="9.140625" style="10"/>
    <col min="7937" max="7937" width="5.85546875" style="10" customWidth="1"/>
    <col min="7938" max="7938" width="9.140625" style="10"/>
    <col min="7939" max="7939" width="27.7109375" style="10" customWidth="1"/>
    <col min="7940" max="7940" width="9.140625" style="10"/>
    <col min="7941" max="7957" width="3.85546875" style="10" customWidth="1"/>
    <col min="7958" max="7958" width="5.140625" style="10" customWidth="1"/>
    <col min="7959" max="7959" width="5" style="10" customWidth="1"/>
    <col min="7960" max="7960" width="4.5703125" style="10" customWidth="1"/>
    <col min="7961" max="7968" width="3.85546875" style="10" customWidth="1"/>
    <col min="7969" max="7969" width="3.5703125" style="10" customWidth="1"/>
    <col min="7970" max="7983" width="3.85546875" style="10" customWidth="1"/>
    <col min="7984" max="7984" width="5.42578125" style="10" customWidth="1"/>
    <col min="7985" max="7985" width="3.85546875" style="10" customWidth="1"/>
    <col min="7986" max="7986" width="4.7109375" style="10" customWidth="1"/>
    <col min="7987" max="7992" width="3.85546875" style="10" customWidth="1"/>
    <col min="7993" max="7993" width="8.85546875" style="10" customWidth="1"/>
    <col min="7994" max="7994" width="7.85546875" style="10" customWidth="1"/>
    <col min="7995" max="8192" width="9.140625" style="10"/>
    <col min="8193" max="8193" width="5.85546875" style="10" customWidth="1"/>
    <col min="8194" max="8194" width="9.140625" style="10"/>
    <col min="8195" max="8195" width="27.7109375" style="10" customWidth="1"/>
    <col min="8196" max="8196" width="9.140625" style="10"/>
    <col min="8197" max="8213" width="3.85546875" style="10" customWidth="1"/>
    <col min="8214" max="8214" width="5.140625" style="10" customWidth="1"/>
    <col min="8215" max="8215" width="5" style="10" customWidth="1"/>
    <col min="8216" max="8216" width="4.5703125" style="10" customWidth="1"/>
    <col min="8217" max="8224" width="3.85546875" style="10" customWidth="1"/>
    <col min="8225" max="8225" width="3.5703125" style="10" customWidth="1"/>
    <col min="8226" max="8239" width="3.85546875" style="10" customWidth="1"/>
    <col min="8240" max="8240" width="5.42578125" style="10" customWidth="1"/>
    <col min="8241" max="8241" width="3.85546875" style="10" customWidth="1"/>
    <col min="8242" max="8242" width="4.7109375" style="10" customWidth="1"/>
    <col min="8243" max="8248" width="3.85546875" style="10" customWidth="1"/>
    <col min="8249" max="8249" width="8.85546875" style="10" customWidth="1"/>
    <col min="8250" max="8250" width="7.85546875" style="10" customWidth="1"/>
    <col min="8251" max="8448" width="9.140625" style="10"/>
    <col min="8449" max="8449" width="5.85546875" style="10" customWidth="1"/>
    <col min="8450" max="8450" width="9.140625" style="10"/>
    <col min="8451" max="8451" width="27.7109375" style="10" customWidth="1"/>
    <col min="8452" max="8452" width="9.140625" style="10"/>
    <col min="8453" max="8469" width="3.85546875" style="10" customWidth="1"/>
    <col min="8470" max="8470" width="5.140625" style="10" customWidth="1"/>
    <col min="8471" max="8471" width="5" style="10" customWidth="1"/>
    <col min="8472" max="8472" width="4.5703125" style="10" customWidth="1"/>
    <col min="8473" max="8480" width="3.85546875" style="10" customWidth="1"/>
    <col min="8481" max="8481" width="3.5703125" style="10" customWidth="1"/>
    <col min="8482" max="8495" width="3.85546875" style="10" customWidth="1"/>
    <col min="8496" max="8496" width="5.42578125" style="10" customWidth="1"/>
    <col min="8497" max="8497" width="3.85546875" style="10" customWidth="1"/>
    <col min="8498" max="8498" width="4.7109375" style="10" customWidth="1"/>
    <col min="8499" max="8504" width="3.85546875" style="10" customWidth="1"/>
    <col min="8505" max="8505" width="8.85546875" style="10" customWidth="1"/>
    <col min="8506" max="8506" width="7.85546875" style="10" customWidth="1"/>
    <col min="8507" max="8704" width="9.140625" style="10"/>
    <col min="8705" max="8705" width="5.85546875" style="10" customWidth="1"/>
    <col min="8706" max="8706" width="9.140625" style="10"/>
    <col min="8707" max="8707" width="27.7109375" style="10" customWidth="1"/>
    <col min="8708" max="8708" width="9.140625" style="10"/>
    <col min="8709" max="8725" width="3.85546875" style="10" customWidth="1"/>
    <col min="8726" max="8726" width="5.140625" style="10" customWidth="1"/>
    <col min="8727" max="8727" width="5" style="10" customWidth="1"/>
    <col min="8728" max="8728" width="4.5703125" style="10" customWidth="1"/>
    <col min="8729" max="8736" width="3.85546875" style="10" customWidth="1"/>
    <col min="8737" max="8737" width="3.5703125" style="10" customWidth="1"/>
    <col min="8738" max="8751" width="3.85546875" style="10" customWidth="1"/>
    <col min="8752" max="8752" width="5.42578125" style="10" customWidth="1"/>
    <col min="8753" max="8753" width="3.85546875" style="10" customWidth="1"/>
    <col min="8754" max="8754" width="4.7109375" style="10" customWidth="1"/>
    <col min="8755" max="8760" width="3.85546875" style="10" customWidth="1"/>
    <col min="8761" max="8761" width="8.85546875" style="10" customWidth="1"/>
    <col min="8762" max="8762" width="7.85546875" style="10" customWidth="1"/>
    <col min="8763" max="8960" width="9.140625" style="10"/>
    <col min="8961" max="8961" width="5.85546875" style="10" customWidth="1"/>
    <col min="8962" max="8962" width="9.140625" style="10"/>
    <col min="8963" max="8963" width="27.7109375" style="10" customWidth="1"/>
    <col min="8964" max="8964" width="9.140625" style="10"/>
    <col min="8965" max="8981" width="3.85546875" style="10" customWidth="1"/>
    <col min="8982" max="8982" width="5.140625" style="10" customWidth="1"/>
    <col min="8983" max="8983" width="5" style="10" customWidth="1"/>
    <col min="8984" max="8984" width="4.5703125" style="10" customWidth="1"/>
    <col min="8985" max="8992" width="3.85546875" style="10" customWidth="1"/>
    <col min="8993" max="8993" width="3.5703125" style="10" customWidth="1"/>
    <col min="8994" max="9007" width="3.85546875" style="10" customWidth="1"/>
    <col min="9008" max="9008" width="5.42578125" style="10" customWidth="1"/>
    <col min="9009" max="9009" width="3.85546875" style="10" customWidth="1"/>
    <col min="9010" max="9010" width="4.7109375" style="10" customWidth="1"/>
    <col min="9011" max="9016" width="3.85546875" style="10" customWidth="1"/>
    <col min="9017" max="9017" width="8.85546875" style="10" customWidth="1"/>
    <col min="9018" max="9018" width="7.85546875" style="10" customWidth="1"/>
    <col min="9019" max="9216" width="9.140625" style="10"/>
    <col min="9217" max="9217" width="5.85546875" style="10" customWidth="1"/>
    <col min="9218" max="9218" width="9.140625" style="10"/>
    <col min="9219" max="9219" width="27.7109375" style="10" customWidth="1"/>
    <col min="9220" max="9220" width="9.140625" style="10"/>
    <col min="9221" max="9237" width="3.85546875" style="10" customWidth="1"/>
    <col min="9238" max="9238" width="5.140625" style="10" customWidth="1"/>
    <col min="9239" max="9239" width="5" style="10" customWidth="1"/>
    <col min="9240" max="9240" width="4.5703125" style="10" customWidth="1"/>
    <col min="9241" max="9248" width="3.85546875" style="10" customWidth="1"/>
    <col min="9249" max="9249" width="3.5703125" style="10" customWidth="1"/>
    <col min="9250" max="9263" width="3.85546875" style="10" customWidth="1"/>
    <col min="9264" max="9264" width="5.42578125" style="10" customWidth="1"/>
    <col min="9265" max="9265" width="3.85546875" style="10" customWidth="1"/>
    <col min="9266" max="9266" width="4.7109375" style="10" customWidth="1"/>
    <col min="9267" max="9272" width="3.85546875" style="10" customWidth="1"/>
    <col min="9273" max="9273" width="8.85546875" style="10" customWidth="1"/>
    <col min="9274" max="9274" width="7.85546875" style="10" customWidth="1"/>
    <col min="9275" max="9472" width="9.140625" style="10"/>
    <col min="9473" max="9473" width="5.85546875" style="10" customWidth="1"/>
    <col min="9474" max="9474" width="9.140625" style="10"/>
    <col min="9475" max="9475" width="27.7109375" style="10" customWidth="1"/>
    <col min="9476" max="9476" width="9.140625" style="10"/>
    <col min="9477" max="9493" width="3.85546875" style="10" customWidth="1"/>
    <col min="9494" max="9494" width="5.140625" style="10" customWidth="1"/>
    <col min="9495" max="9495" width="5" style="10" customWidth="1"/>
    <col min="9496" max="9496" width="4.5703125" style="10" customWidth="1"/>
    <col min="9497" max="9504" width="3.85546875" style="10" customWidth="1"/>
    <col min="9505" max="9505" width="3.5703125" style="10" customWidth="1"/>
    <col min="9506" max="9519" width="3.85546875" style="10" customWidth="1"/>
    <col min="9520" max="9520" width="5.42578125" style="10" customWidth="1"/>
    <col min="9521" max="9521" width="3.85546875" style="10" customWidth="1"/>
    <col min="9522" max="9522" width="4.7109375" style="10" customWidth="1"/>
    <col min="9523" max="9528" width="3.85546875" style="10" customWidth="1"/>
    <col min="9529" max="9529" width="8.85546875" style="10" customWidth="1"/>
    <col min="9530" max="9530" width="7.85546875" style="10" customWidth="1"/>
    <col min="9531" max="9728" width="9.140625" style="10"/>
    <col min="9729" max="9729" width="5.85546875" style="10" customWidth="1"/>
    <col min="9730" max="9730" width="9.140625" style="10"/>
    <col min="9731" max="9731" width="27.7109375" style="10" customWidth="1"/>
    <col min="9732" max="9732" width="9.140625" style="10"/>
    <col min="9733" max="9749" width="3.85546875" style="10" customWidth="1"/>
    <col min="9750" max="9750" width="5.140625" style="10" customWidth="1"/>
    <col min="9751" max="9751" width="5" style="10" customWidth="1"/>
    <col min="9752" max="9752" width="4.5703125" style="10" customWidth="1"/>
    <col min="9753" max="9760" width="3.85546875" style="10" customWidth="1"/>
    <col min="9761" max="9761" width="3.5703125" style="10" customWidth="1"/>
    <col min="9762" max="9775" width="3.85546875" style="10" customWidth="1"/>
    <col min="9776" max="9776" width="5.42578125" style="10" customWidth="1"/>
    <col min="9777" max="9777" width="3.85546875" style="10" customWidth="1"/>
    <col min="9778" max="9778" width="4.7109375" style="10" customWidth="1"/>
    <col min="9779" max="9784" width="3.85546875" style="10" customWidth="1"/>
    <col min="9785" max="9785" width="8.85546875" style="10" customWidth="1"/>
    <col min="9786" max="9786" width="7.85546875" style="10" customWidth="1"/>
    <col min="9787" max="9984" width="9.140625" style="10"/>
    <col min="9985" max="9985" width="5.85546875" style="10" customWidth="1"/>
    <col min="9986" max="9986" width="9.140625" style="10"/>
    <col min="9987" max="9987" width="27.7109375" style="10" customWidth="1"/>
    <col min="9988" max="9988" width="9.140625" style="10"/>
    <col min="9989" max="10005" width="3.85546875" style="10" customWidth="1"/>
    <col min="10006" max="10006" width="5.140625" style="10" customWidth="1"/>
    <col min="10007" max="10007" width="5" style="10" customWidth="1"/>
    <col min="10008" max="10008" width="4.5703125" style="10" customWidth="1"/>
    <col min="10009" max="10016" width="3.85546875" style="10" customWidth="1"/>
    <col min="10017" max="10017" width="3.5703125" style="10" customWidth="1"/>
    <col min="10018" max="10031" width="3.85546875" style="10" customWidth="1"/>
    <col min="10032" max="10032" width="5.42578125" style="10" customWidth="1"/>
    <col min="10033" max="10033" width="3.85546875" style="10" customWidth="1"/>
    <col min="10034" max="10034" width="4.7109375" style="10" customWidth="1"/>
    <col min="10035" max="10040" width="3.85546875" style="10" customWidth="1"/>
    <col min="10041" max="10041" width="8.85546875" style="10" customWidth="1"/>
    <col min="10042" max="10042" width="7.85546875" style="10" customWidth="1"/>
    <col min="10043" max="10240" width="9.140625" style="10"/>
    <col min="10241" max="10241" width="5.85546875" style="10" customWidth="1"/>
    <col min="10242" max="10242" width="9.140625" style="10"/>
    <col min="10243" max="10243" width="27.7109375" style="10" customWidth="1"/>
    <col min="10244" max="10244" width="9.140625" style="10"/>
    <col min="10245" max="10261" width="3.85546875" style="10" customWidth="1"/>
    <col min="10262" max="10262" width="5.140625" style="10" customWidth="1"/>
    <col min="10263" max="10263" width="5" style="10" customWidth="1"/>
    <col min="10264" max="10264" width="4.5703125" style="10" customWidth="1"/>
    <col min="10265" max="10272" width="3.85546875" style="10" customWidth="1"/>
    <col min="10273" max="10273" width="3.5703125" style="10" customWidth="1"/>
    <col min="10274" max="10287" width="3.85546875" style="10" customWidth="1"/>
    <col min="10288" max="10288" width="5.42578125" style="10" customWidth="1"/>
    <col min="10289" max="10289" width="3.85546875" style="10" customWidth="1"/>
    <col min="10290" max="10290" width="4.7109375" style="10" customWidth="1"/>
    <col min="10291" max="10296" width="3.85546875" style="10" customWidth="1"/>
    <col min="10297" max="10297" width="8.85546875" style="10" customWidth="1"/>
    <col min="10298" max="10298" width="7.85546875" style="10" customWidth="1"/>
    <col min="10299" max="10496" width="9.140625" style="10"/>
    <col min="10497" max="10497" width="5.85546875" style="10" customWidth="1"/>
    <col min="10498" max="10498" width="9.140625" style="10"/>
    <col min="10499" max="10499" width="27.7109375" style="10" customWidth="1"/>
    <col min="10500" max="10500" width="9.140625" style="10"/>
    <col min="10501" max="10517" width="3.85546875" style="10" customWidth="1"/>
    <col min="10518" max="10518" width="5.140625" style="10" customWidth="1"/>
    <col min="10519" max="10519" width="5" style="10" customWidth="1"/>
    <col min="10520" max="10520" width="4.5703125" style="10" customWidth="1"/>
    <col min="10521" max="10528" width="3.85546875" style="10" customWidth="1"/>
    <col min="10529" max="10529" width="3.5703125" style="10" customWidth="1"/>
    <col min="10530" max="10543" width="3.85546875" style="10" customWidth="1"/>
    <col min="10544" max="10544" width="5.42578125" style="10" customWidth="1"/>
    <col min="10545" max="10545" width="3.85546875" style="10" customWidth="1"/>
    <col min="10546" max="10546" width="4.7109375" style="10" customWidth="1"/>
    <col min="10547" max="10552" width="3.85546875" style="10" customWidth="1"/>
    <col min="10553" max="10553" width="8.85546875" style="10" customWidth="1"/>
    <col min="10554" max="10554" width="7.85546875" style="10" customWidth="1"/>
    <col min="10555" max="10752" width="9.140625" style="10"/>
    <col min="10753" max="10753" width="5.85546875" style="10" customWidth="1"/>
    <col min="10754" max="10754" width="9.140625" style="10"/>
    <col min="10755" max="10755" width="27.7109375" style="10" customWidth="1"/>
    <col min="10756" max="10756" width="9.140625" style="10"/>
    <col min="10757" max="10773" width="3.85546875" style="10" customWidth="1"/>
    <col min="10774" max="10774" width="5.140625" style="10" customWidth="1"/>
    <col min="10775" max="10775" width="5" style="10" customWidth="1"/>
    <col min="10776" max="10776" width="4.5703125" style="10" customWidth="1"/>
    <col min="10777" max="10784" width="3.85546875" style="10" customWidth="1"/>
    <col min="10785" max="10785" width="3.5703125" style="10" customWidth="1"/>
    <col min="10786" max="10799" width="3.85546875" style="10" customWidth="1"/>
    <col min="10800" max="10800" width="5.42578125" style="10" customWidth="1"/>
    <col min="10801" max="10801" width="3.85546875" style="10" customWidth="1"/>
    <col min="10802" max="10802" width="4.7109375" style="10" customWidth="1"/>
    <col min="10803" max="10808" width="3.85546875" style="10" customWidth="1"/>
    <col min="10809" max="10809" width="8.85546875" style="10" customWidth="1"/>
    <col min="10810" max="10810" width="7.85546875" style="10" customWidth="1"/>
    <col min="10811" max="11008" width="9.140625" style="10"/>
    <col min="11009" max="11009" width="5.85546875" style="10" customWidth="1"/>
    <col min="11010" max="11010" width="9.140625" style="10"/>
    <col min="11011" max="11011" width="27.7109375" style="10" customWidth="1"/>
    <col min="11012" max="11012" width="9.140625" style="10"/>
    <col min="11013" max="11029" width="3.85546875" style="10" customWidth="1"/>
    <col min="11030" max="11030" width="5.140625" style="10" customWidth="1"/>
    <col min="11031" max="11031" width="5" style="10" customWidth="1"/>
    <col min="11032" max="11032" width="4.5703125" style="10" customWidth="1"/>
    <col min="11033" max="11040" width="3.85546875" style="10" customWidth="1"/>
    <col min="11041" max="11041" width="3.5703125" style="10" customWidth="1"/>
    <col min="11042" max="11055" width="3.85546875" style="10" customWidth="1"/>
    <col min="11056" max="11056" width="5.42578125" style="10" customWidth="1"/>
    <col min="11057" max="11057" width="3.85546875" style="10" customWidth="1"/>
    <col min="11058" max="11058" width="4.7109375" style="10" customWidth="1"/>
    <col min="11059" max="11064" width="3.85546875" style="10" customWidth="1"/>
    <col min="11065" max="11065" width="8.85546875" style="10" customWidth="1"/>
    <col min="11066" max="11066" width="7.85546875" style="10" customWidth="1"/>
    <col min="11067" max="11264" width="9.140625" style="10"/>
    <col min="11265" max="11265" width="5.85546875" style="10" customWidth="1"/>
    <col min="11266" max="11266" width="9.140625" style="10"/>
    <col min="11267" max="11267" width="27.7109375" style="10" customWidth="1"/>
    <col min="11268" max="11268" width="9.140625" style="10"/>
    <col min="11269" max="11285" width="3.85546875" style="10" customWidth="1"/>
    <col min="11286" max="11286" width="5.140625" style="10" customWidth="1"/>
    <col min="11287" max="11287" width="5" style="10" customWidth="1"/>
    <col min="11288" max="11288" width="4.5703125" style="10" customWidth="1"/>
    <col min="11289" max="11296" width="3.85546875" style="10" customWidth="1"/>
    <col min="11297" max="11297" width="3.5703125" style="10" customWidth="1"/>
    <col min="11298" max="11311" width="3.85546875" style="10" customWidth="1"/>
    <col min="11312" max="11312" width="5.42578125" style="10" customWidth="1"/>
    <col min="11313" max="11313" width="3.85546875" style="10" customWidth="1"/>
    <col min="11314" max="11314" width="4.7109375" style="10" customWidth="1"/>
    <col min="11315" max="11320" width="3.85546875" style="10" customWidth="1"/>
    <col min="11321" max="11321" width="8.85546875" style="10" customWidth="1"/>
    <col min="11322" max="11322" width="7.85546875" style="10" customWidth="1"/>
    <col min="11323" max="11520" width="9.140625" style="10"/>
    <col min="11521" max="11521" width="5.85546875" style="10" customWidth="1"/>
    <col min="11522" max="11522" width="9.140625" style="10"/>
    <col min="11523" max="11523" width="27.7109375" style="10" customWidth="1"/>
    <col min="11524" max="11524" width="9.140625" style="10"/>
    <col min="11525" max="11541" width="3.85546875" style="10" customWidth="1"/>
    <col min="11542" max="11542" width="5.140625" style="10" customWidth="1"/>
    <col min="11543" max="11543" width="5" style="10" customWidth="1"/>
    <col min="11544" max="11544" width="4.5703125" style="10" customWidth="1"/>
    <col min="11545" max="11552" width="3.85546875" style="10" customWidth="1"/>
    <col min="11553" max="11553" width="3.5703125" style="10" customWidth="1"/>
    <col min="11554" max="11567" width="3.85546875" style="10" customWidth="1"/>
    <col min="11568" max="11568" width="5.42578125" style="10" customWidth="1"/>
    <col min="11569" max="11569" width="3.85546875" style="10" customWidth="1"/>
    <col min="11570" max="11570" width="4.7109375" style="10" customWidth="1"/>
    <col min="11571" max="11576" width="3.85546875" style="10" customWidth="1"/>
    <col min="11577" max="11577" width="8.85546875" style="10" customWidth="1"/>
    <col min="11578" max="11578" width="7.85546875" style="10" customWidth="1"/>
    <col min="11579" max="11776" width="9.140625" style="10"/>
    <col min="11777" max="11777" width="5.85546875" style="10" customWidth="1"/>
    <col min="11778" max="11778" width="9.140625" style="10"/>
    <col min="11779" max="11779" width="27.7109375" style="10" customWidth="1"/>
    <col min="11780" max="11780" width="9.140625" style="10"/>
    <col min="11781" max="11797" width="3.85546875" style="10" customWidth="1"/>
    <col min="11798" max="11798" width="5.140625" style="10" customWidth="1"/>
    <col min="11799" max="11799" width="5" style="10" customWidth="1"/>
    <col min="11800" max="11800" width="4.5703125" style="10" customWidth="1"/>
    <col min="11801" max="11808" width="3.85546875" style="10" customWidth="1"/>
    <col min="11809" max="11809" width="3.5703125" style="10" customWidth="1"/>
    <col min="11810" max="11823" width="3.85546875" style="10" customWidth="1"/>
    <col min="11824" max="11824" width="5.42578125" style="10" customWidth="1"/>
    <col min="11825" max="11825" width="3.85546875" style="10" customWidth="1"/>
    <col min="11826" max="11826" width="4.7109375" style="10" customWidth="1"/>
    <col min="11827" max="11832" width="3.85546875" style="10" customWidth="1"/>
    <col min="11833" max="11833" width="8.85546875" style="10" customWidth="1"/>
    <col min="11834" max="11834" width="7.85546875" style="10" customWidth="1"/>
    <col min="11835" max="12032" width="9.140625" style="10"/>
    <col min="12033" max="12033" width="5.85546875" style="10" customWidth="1"/>
    <col min="12034" max="12034" width="9.140625" style="10"/>
    <col min="12035" max="12035" width="27.7109375" style="10" customWidth="1"/>
    <col min="12036" max="12036" width="9.140625" style="10"/>
    <col min="12037" max="12053" width="3.85546875" style="10" customWidth="1"/>
    <col min="12054" max="12054" width="5.140625" style="10" customWidth="1"/>
    <col min="12055" max="12055" width="5" style="10" customWidth="1"/>
    <col min="12056" max="12056" width="4.5703125" style="10" customWidth="1"/>
    <col min="12057" max="12064" width="3.85546875" style="10" customWidth="1"/>
    <col min="12065" max="12065" width="3.5703125" style="10" customWidth="1"/>
    <col min="12066" max="12079" width="3.85546875" style="10" customWidth="1"/>
    <col min="12080" max="12080" width="5.42578125" style="10" customWidth="1"/>
    <col min="12081" max="12081" width="3.85546875" style="10" customWidth="1"/>
    <col min="12082" max="12082" width="4.7109375" style="10" customWidth="1"/>
    <col min="12083" max="12088" width="3.85546875" style="10" customWidth="1"/>
    <col min="12089" max="12089" width="8.85546875" style="10" customWidth="1"/>
    <col min="12090" max="12090" width="7.85546875" style="10" customWidth="1"/>
    <col min="12091" max="12288" width="9.140625" style="10"/>
    <col min="12289" max="12289" width="5.85546875" style="10" customWidth="1"/>
    <col min="12290" max="12290" width="9.140625" style="10"/>
    <col min="12291" max="12291" width="27.7109375" style="10" customWidth="1"/>
    <col min="12292" max="12292" width="9.140625" style="10"/>
    <col min="12293" max="12309" width="3.85546875" style="10" customWidth="1"/>
    <col min="12310" max="12310" width="5.140625" style="10" customWidth="1"/>
    <col min="12311" max="12311" width="5" style="10" customWidth="1"/>
    <col min="12312" max="12312" width="4.5703125" style="10" customWidth="1"/>
    <col min="12313" max="12320" width="3.85546875" style="10" customWidth="1"/>
    <col min="12321" max="12321" width="3.5703125" style="10" customWidth="1"/>
    <col min="12322" max="12335" width="3.85546875" style="10" customWidth="1"/>
    <col min="12336" max="12336" width="5.42578125" style="10" customWidth="1"/>
    <col min="12337" max="12337" width="3.85546875" style="10" customWidth="1"/>
    <col min="12338" max="12338" width="4.7109375" style="10" customWidth="1"/>
    <col min="12339" max="12344" width="3.85546875" style="10" customWidth="1"/>
    <col min="12345" max="12345" width="8.85546875" style="10" customWidth="1"/>
    <col min="12346" max="12346" width="7.85546875" style="10" customWidth="1"/>
    <col min="12347" max="12544" width="9.140625" style="10"/>
    <col min="12545" max="12545" width="5.85546875" style="10" customWidth="1"/>
    <col min="12546" max="12546" width="9.140625" style="10"/>
    <col min="12547" max="12547" width="27.7109375" style="10" customWidth="1"/>
    <col min="12548" max="12548" width="9.140625" style="10"/>
    <col min="12549" max="12565" width="3.85546875" style="10" customWidth="1"/>
    <col min="12566" max="12566" width="5.140625" style="10" customWidth="1"/>
    <col min="12567" max="12567" width="5" style="10" customWidth="1"/>
    <col min="12568" max="12568" width="4.5703125" style="10" customWidth="1"/>
    <col min="12569" max="12576" width="3.85546875" style="10" customWidth="1"/>
    <col min="12577" max="12577" width="3.5703125" style="10" customWidth="1"/>
    <col min="12578" max="12591" width="3.85546875" style="10" customWidth="1"/>
    <col min="12592" max="12592" width="5.42578125" style="10" customWidth="1"/>
    <col min="12593" max="12593" width="3.85546875" style="10" customWidth="1"/>
    <col min="12594" max="12594" width="4.7109375" style="10" customWidth="1"/>
    <col min="12595" max="12600" width="3.85546875" style="10" customWidth="1"/>
    <col min="12601" max="12601" width="8.85546875" style="10" customWidth="1"/>
    <col min="12602" max="12602" width="7.85546875" style="10" customWidth="1"/>
    <col min="12603" max="12800" width="9.140625" style="10"/>
    <col min="12801" max="12801" width="5.85546875" style="10" customWidth="1"/>
    <col min="12802" max="12802" width="9.140625" style="10"/>
    <col min="12803" max="12803" width="27.7109375" style="10" customWidth="1"/>
    <col min="12804" max="12804" width="9.140625" style="10"/>
    <col min="12805" max="12821" width="3.85546875" style="10" customWidth="1"/>
    <col min="12822" max="12822" width="5.140625" style="10" customWidth="1"/>
    <col min="12823" max="12823" width="5" style="10" customWidth="1"/>
    <col min="12824" max="12824" width="4.5703125" style="10" customWidth="1"/>
    <col min="12825" max="12832" width="3.85546875" style="10" customWidth="1"/>
    <col min="12833" max="12833" width="3.5703125" style="10" customWidth="1"/>
    <col min="12834" max="12847" width="3.85546875" style="10" customWidth="1"/>
    <col min="12848" max="12848" width="5.42578125" style="10" customWidth="1"/>
    <col min="12849" max="12849" width="3.85546875" style="10" customWidth="1"/>
    <col min="12850" max="12850" width="4.7109375" style="10" customWidth="1"/>
    <col min="12851" max="12856" width="3.85546875" style="10" customWidth="1"/>
    <col min="12857" max="12857" width="8.85546875" style="10" customWidth="1"/>
    <col min="12858" max="12858" width="7.85546875" style="10" customWidth="1"/>
    <col min="12859" max="13056" width="9.140625" style="10"/>
    <col min="13057" max="13057" width="5.85546875" style="10" customWidth="1"/>
    <col min="13058" max="13058" width="9.140625" style="10"/>
    <col min="13059" max="13059" width="27.7109375" style="10" customWidth="1"/>
    <col min="13060" max="13060" width="9.140625" style="10"/>
    <col min="13061" max="13077" width="3.85546875" style="10" customWidth="1"/>
    <col min="13078" max="13078" width="5.140625" style="10" customWidth="1"/>
    <col min="13079" max="13079" width="5" style="10" customWidth="1"/>
    <col min="13080" max="13080" width="4.5703125" style="10" customWidth="1"/>
    <col min="13081" max="13088" width="3.85546875" style="10" customWidth="1"/>
    <col min="13089" max="13089" width="3.5703125" style="10" customWidth="1"/>
    <col min="13090" max="13103" width="3.85546875" style="10" customWidth="1"/>
    <col min="13104" max="13104" width="5.42578125" style="10" customWidth="1"/>
    <col min="13105" max="13105" width="3.85546875" style="10" customWidth="1"/>
    <col min="13106" max="13106" width="4.7109375" style="10" customWidth="1"/>
    <col min="13107" max="13112" width="3.85546875" style="10" customWidth="1"/>
    <col min="13113" max="13113" width="8.85546875" style="10" customWidth="1"/>
    <col min="13114" max="13114" width="7.85546875" style="10" customWidth="1"/>
    <col min="13115" max="13312" width="9.140625" style="10"/>
    <col min="13313" max="13313" width="5.85546875" style="10" customWidth="1"/>
    <col min="13314" max="13314" width="9.140625" style="10"/>
    <col min="13315" max="13315" width="27.7109375" style="10" customWidth="1"/>
    <col min="13316" max="13316" width="9.140625" style="10"/>
    <col min="13317" max="13333" width="3.85546875" style="10" customWidth="1"/>
    <col min="13334" max="13334" width="5.140625" style="10" customWidth="1"/>
    <col min="13335" max="13335" width="5" style="10" customWidth="1"/>
    <col min="13336" max="13336" width="4.5703125" style="10" customWidth="1"/>
    <col min="13337" max="13344" width="3.85546875" style="10" customWidth="1"/>
    <col min="13345" max="13345" width="3.5703125" style="10" customWidth="1"/>
    <col min="13346" max="13359" width="3.85546875" style="10" customWidth="1"/>
    <col min="13360" max="13360" width="5.42578125" style="10" customWidth="1"/>
    <col min="13361" max="13361" width="3.85546875" style="10" customWidth="1"/>
    <col min="13362" max="13362" width="4.7109375" style="10" customWidth="1"/>
    <col min="13363" max="13368" width="3.85546875" style="10" customWidth="1"/>
    <col min="13369" max="13369" width="8.85546875" style="10" customWidth="1"/>
    <col min="13370" max="13370" width="7.85546875" style="10" customWidth="1"/>
    <col min="13371" max="13568" width="9.140625" style="10"/>
    <col min="13569" max="13569" width="5.85546875" style="10" customWidth="1"/>
    <col min="13570" max="13570" width="9.140625" style="10"/>
    <col min="13571" max="13571" width="27.7109375" style="10" customWidth="1"/>
    <col min="13572" max="13572" width="9.140625" style="10"/>
    <col min="13573" max="13589" width="3.85546875" style="10" customWidth="1"/>
    <col min="13590" max="13590" width="5.140625" style="10" customWidth="1"/>
    <col min="13591" max="13591" width="5" style="10" customWidth="1"/>
    <col min="13592" max="13592" width="4.5703125" style="10" customWidth="1"/>
    <col min="13593" max="13600" width="3.85546875" style="10" customWidth="1"/>
    <col min="13601" max="13601" width="3.5703125" style="10" customWidth="1"/>
    <col min="13602" max="13615" width="3.85546875" style="10" customWidth="1"/>
    <col min="13616" max="13616" width="5.42578125" style="10" customWidth="1"/>
    <col min="13617" max="13617" width="3.85546875" style="10" customWidth="1"/>
    <col min="13618" max="13618" width="4.7109375" style="10" customWidth="1"/>
    <col min="13619" max="13624" width="3.85546875" style="10" customWidth="1"/>
    <col min="13625" max="13625" width="8.85546875" style="10" customWidth="1"/>
    <col min="13626" max="13626" width="7.85546875" style="10" customWidth="1"/>
    <col min="13627" max="13824" width="9.140625" style="10"/>
    <col min="13825" max="13825" width="5.85546875" style="10" customWidth="1"/>
    <col min="13826" max="13826" width="9.140625" style="10"/>
    <col min="13827" max="13827" width="27.7109375" style="10" customWidth="1"/>
    <col min="13828" max="13828" width="9.140625" style="10"/>
    <col min="13829" max="13845" width="3.85546875" style="10" customWidth="1"/>
    <col min="13846" max="13846" width="5.140625" style="10" customWidth="1"/>
    <col min="13847" max="13847" width="5" style="10" customWidth="1"/>
    <col min="13848" max="13848" width="4.5703125" style="10" customWidth="1"/>
    <col min="13849" max="13856" width="3.85546875" style="10" customWidth="1"/>
    <col min="13857" max="13857" width="3.5703125" style="10" customWidth="1"/>
    <col min="13858" max="13871" width="3.85546875" style="10" customWidth="1"/>
    <col min="13872" max="13872" width="5.42578125" style="10" customWidth="1"/>
    <col min="13873" max="13873" width="3.85546875" style="10" customWidth="1"/>
    <col min="13874" max="13874" width="4.7109375" style="10" customWidth="1"/>
    <col min="13875" max="13880" width="3.85546875" style="10" customWidth="1"/>
    <col min="13881" max="13881" width="8.85546875" style="10" customWidth="1"/>
    <col min="13882" max="13882" width="7.85546875" style="10" customWidth="1"/>
    <col min="13883" max="14080" width="9.140625" style="10"/>
    <col min="14081" max="14081" width="5.85546875" style="10" customWidth="1"/>
    <col min="14082" max="14082" width="9.140625" style="10"/>
    <col min="14083" max="14083" width="27.7109375" style="10" customWidth="1"/>
    <col min="14084" max="14084" width="9.140625" style="10"/>
    <col min="14085" max="14101" width="3.85546875" style="10" customWidth="1"/>
    <col min="14102" max="14102" width="5.140625" style="10" customWidth="1"/>
    <col min="14103" max="14103" width="5" style="10" customWidth="1"/>
    <col min="14104" max="14104" width="4.5703125" style="10" customWidth="1"/>
    <col min="14105" max="14112" width="3.85546875" style="10" customWidth="1"/>
    <col min="14113" max="14113" width="3.5703125" style="10" customWidth="1"/>
    <col min="14114" max="14127" width="3.85546875" style="10" customWidth="1"/>
    <col min="14128" max="14128" width="5.42578125" style="10" customWidth="1"/>
    <col min="14129" max="14129" width="3.85546875" style="10" customWidth="1"/>
    <col min="14130" max="14130" width="4.7109375" style="10" customWidth="1"/>
    <col min="14131" max="14136" width="3.85546875" style="10" customWidth="1"/>
    <col min="14137" max="14137" width="8.85546875" style="10" customWidth="1"/>
    <col min="14138" max="14138" width="7.85546875" style="10" customWidth="1"/>
    <col min="14139" max="14336" width="9.140625" style="10"/>
    <col min="14337" max="14337" width="5.85546875" style="10" customWidth="1"/>
    <col min="14338" max="14338" width="9.140625" style="10"/>
    <col min="14339" max="14339" width="27.7109375" style="10" customWidth="1"/>
    <col min="14340" max="14340" width="9.140625" style="10"/>
    <col min="14341" max="14357" width="3.85546875" style="10" customWidth="1"/>
    <col min="14358" max="14358" width="5.140625" style="10" customWidth="1"/>
    <col min="14359" max="14359" width="5" style="10" customWidth="1"/>
    <col min="14360" max="14360" width="4.5703125" style="10" customWidth="1"/>
    <col min="14361" max="14368" width="3.85546875" style="10" customWidth="1"/>
    <col min="14369" max="14369" width="3.5703125" style="10" customWidth="1"/>
    <col min="14370" max="14383" width="3.85546875" style="10" customWidth="1"/>
    <col min="14384" max="14384" width="5.42578125" style="10" customWidth="1"/>
    <col min="14385" max="14385" width="3.85546875" style="10" customWidth="1"/>
    <col min="14386" max="14386" width="4.7109375" style="10" customWidth="1"/>
    <col min="14387" max="14392" width="3.85546875" style="10" customWidth="1"/>
    <col min="14393" max="14393" width="8.85546875" style="10" customWidth="1"/>
    <col min="14394" max="14394" width="7.85546875" style="10" customWidth="1"/>
    <col min="14395" max="14592" width="9.140625" style="10"/>
    <col min="14593" max="14593" width="5.85546875" style="10" customWidth="1"/>
    <col min="14594" max="14594" width="9.140625" style="10"/>
    <col min="14595" max="14595" width="27.7109375" style="10" customWidth="1"/>
    <col min="14596" max="14596" width="9.140625" style="10"/>
    <col min="14597" max="14613" width="3.85546875" style="10" customWidth="1"/>
    <col min="14614" max="14614" width="5.140625" style="10" customWidth="1"/>
    <col min="14615" max="14615" width="5" style="10" customWidth="1"/>
    <col min="14616" max="14616" width="4.5703125" style="10" customWidth="1"/>
    <col min="14617" max="14624" width="3.85546875" style="10" customWidth="1"/>
    <col min="14625" max="14625" width="3.5703125" style="10" customWidth="1"/>
    <col min="14626" max="14639" width="3.85546875" style="10" customWidth="1"/>
    <col min="14640" max="14640" width="5.42578125" style="10" customWidth="1"/>
    <col min="14641" max="14641" width="3.85546875" style="10" customWidth="1"/>
    <col min="14642" max="14642" width="4.7109375" style="10" customWidth="1"/>
    <col min="14643" max="14648" width="3.85546875" style="10" customWidth="1"/>
    <col min="14649" max="14649" width="8.85546875" style="10" customWidth="1"/>
    <col min="14650" max="14650" width="7.85546875" style="10" customWidth="1"/>
    <col min="14651" max="14848" width="9.140625" style="10"/>
    <col min="14849" max="14849" width="5.85546875" style="10" customWidth="1"/>
    <col min="14850" max="14850" width="9.140625" style="10"/>
    <col min="14851" max="14851" width="27.7109375" style="10" customWidth="1"/>
    <col min="14852" max="14852" width="9.140625" style="10"/>
    <col min="14853" max="14869" width="3.85546875" style="10" customWidth="1"/>
    <col min="14870" max="14870" width="5.140625" style="10" customWidth="1"/>
    <col min="14871" max="14871" width="5" style="10" customWidth="1"/>
    <col min="14872" max="14872" width="4.5703125" style="10" customWidth="1"/>
    <col min="14873" max="14880" width="3.85546875" style="10" customWidth="1"/>
    <col min="14881" max="14881" width="3.5703125" style="10" customWidth="1"/>
    <col min="14882" max="14895" width="3.85546875" style="10" customWidth="1"/>
    <col min="14896" max="14896" width="5.42578125" style="10" customWidth="1"/>
    <col min="14897" max="14897" width="3.85546875" style="10" customWidth="1"/>
    <col min="14898" max="14898" width="4.7109375" style="10" customWidth="1"/>
    <col min="14899" max="14904" width="3.85546875" style="10" customWidth="1"/>
    <col min="14905" max="14905" width="8.85546875" style="10" customWidth="1"/>
    <col min="14906" max="14906" width="7.85546875" style="10" customWidth="1"/>
    <col min="14907" max="15104" width="9.140625" style="10"/>
    <col min="15105" max="15105" width="5.85546875" style="10" customWidth="1"/>
    <col min="15106" max="15106" width="9.140625" style="10"/>
    <col min="15107" max="15107" width="27.7109375" style="10" customWidth="1"/>
    <col min="15108" max="15108" width="9.140625" style="10"/>
    <col min="15109" max="15125" width="3.85546875" style="10" customWidth="1"/>
    <col min="15126" max="15126" width="5.140625" style="10" customWidth="1"/>
    <col min="15127" max="15127" width="5" style="10" customWidth="1"/>
    <col min="15128" max="15128" width="4.5703125" style="10" customWidth="1"/>
    <col min="15129" max="15136" width="3.85546875" style="10" customWidth="1"/>
    <col min="15137" max="15137" width="3.5703125" style="10" customWidth="1"/>
    <col min="15138" max="15151" width="3.85546875" style="10" customWidth="1"/>
    <col min="15152" max="15152" width="5.42578125" style="10" customWidth="1"/>
    <col min="15153" max="15153" width="3.85546875" style="10" customWidth="1"/>
    <col min="15154" max="15154" width="4.7109375" style="10" customWidth="1"/>
    <col min="15155" max="15160" width="3.85546875" style="10" customWidth="1"/>
    <col min="15161" max="15161" width="8.85546875" style="10" customWidth="1"/>
    <col min="15162" max="15162" width="7.85546875" style="10" customWidth="1"/>
    <col min="15163" max="15360" width="9.140625" style="10"/>
    <col min="15361" max="15361" width="5.85546875" style="10" customWidth="1"/>
    <col min="15362" max="15362" width="9.140625" style="10"/>
    <col min="15363" max="15363" width="27.7109375" style="10" customWidth="1"/>
    <col min="15364" max="15364" width="9.140625" style="10"/>
    <col min="15365" max="15381" width="3.85546875" style="10" customWidth="1"/>
    <col min="15382" max="15382" width="5.140625" style="10" customWidth="1"/>
    <col min="15383" max="15383" width="5" style="10" customWidth="1"/>
    <col min="15384" max="15384" width="4.5703125" style="10" customWidth="1"/>
    <col min="15385" max="15392" width="3.85546875" style="10" customWidth="1"/>
    <col min="15393" max="15393" width="3.5703125" style="10" customWidth="1"/>
    <col min="15394" max="15407" width="3.85546875" style="10" customWidth="1"/>
    <col min="15408" max="15408" width="5.42578125" style="10" customWidth="1"/>
    <col min="15409" max="15409" width="3.85546875" style="10" customWidth="1"/>
    <col min="15410" max="15410" width="4.7109375" style="10" customWidth="1"/>
    <col min="15411" max="15416" width="3.85546875" style="10" customWidth="1"/>
    <col min="15417" max="15417" width="8.85546875" style="10" customWidth="1"/>
    <col min="15418" max="15418" width="7.85546875" style="10" customWidth="1"/>
    <col min="15419" max="15616" width="9.140625" style="10"/>
    <col min="15617" max="15617" width="5.85546875" style="10" customWidth="1"/>
    <col min="15618" max="15618" width="9.140625" style="10"/>
    <col min="15619" max="15619" width="27.7109375" style="10" customWidth="1"/>
    <col min="15620" max="15620" width="9.140625" style="10"/>
    <col min="15621" max="15637" width="3.85546875" style="10" customWidth="1"/>
    <col min="15638" max="15638" width="5.140625" style="10" customWidth="1"/>
    <col min="15639" max="15639" width="5" style="10" customWidth="1"/>
    <col min="15640" max="15640" width="4.5703125" style="10" customWidth="1"/>
    <col min="15641" max="15648" width="3.85546875" style="10" customWidth="1"/>
    <col min="15649" max="15649" width="3.5703125" style="10" customWidth="1"/>
    <col min="15650" max="15663" width="3.85546875" style="10" customWidth="1"/>
    <col min="15664" max="15664" width="5.42578125" style="10" customWidth="1"/>
    <col min="15665" max="15665" width="3.85546875" style="10" customWidth="1"/>
    <col min="15666" max="15666" width="4.7109375" style="10" customWidth="1"/>
    <col min="15667" max="15672" width="3.85546875" style="10" customWidth="1"/>
    <col min="15673" max="15673" width="8.85546875" style="10" customWidth="1"/>
    <col min="15674" max="15674" width="7.85546875" style="10" customWidth="1"/>
    <col min="15675" max="15872" width="9.140625" style="10"/>
    <col min="15873" max="15873" width="5.85546875" style="10" customWidth="1"/>
    <col min="15874" max="15874" width="9.140625" style="10"/>
    <col min="15875" max="15875" width="27.7109375" style="10" customWidth="1"/>
    <col min="15876" max="15876" width="9.140625" style="10"/>
    <col min="15877" max="15893" width="3.85546875" style="10" customWidth="1"/>
    <col min="15894" max="15894" width="5.140625" style="10" customWidth="1"/>
    <col min="15895" max="15895" width="5" style="10" customWidth="1"/>
    <col min="15896" max="15896" width="4.5703125" style="10" customWidth="1"/>
    <col min="15897" max="15904" width="3.85546875" style="10" customWidth="1"/>
    <col min="15905" max="15905" width="3.5703125" style="10" customWidth="1"/>
    <col min="15906" max="15919" width="3.85546875" style="10" customWidth="1"/>
    <col min="15920" max="15920" width="5.42578125" style="10" customWidth="1"/>
    <col min="15921" max="15921" width="3.85546875" style="10" customWidth="1"/>
    <col min="15922" max="15922" width="4.7109375" style="10" customWidth="1"/>
    <col min="15923" max="15928" width="3.85546875" style="10" customWidth="1"/>
    <col min="15929" max="15929" width="8.85546875" style="10" customWidth="1"/>
    <col min="15930" max="15930" width="7.85546875" style="10" customWidth="1"/>
    <col min="15931" max="16128" width="9.140625" style="10"/>
    <col min="16129" max="16129" width="5.85546875" style="10" customWidth="1"/>
    <col min="16130" max="16130" width="9.140625" style="10"/>
    <col min="16131" max="16131" width="27.7109375" style="10" customWidth="1"/>
    <col min="16132" max="16132" width="9.140625" style="10"/>
    <col min="16133" max="16149" width="3.85546875" style="10" customWidth="1"/>
    <col min="16150" max="16150" width="5.140625" style="10" customWidth="1"/>
    <col min="16151" max="16151" width="5" style="10" customWidth="1"/>
    <col min="16152" max="16152" width="4.5703125" style="10" customWidth="1"/>
    <col min="16153" max="16160" width="3.85546875" style="10" customWidth="1"/>
    <col min="16161" max="16161" width="3.5703125" style="10" customWidth="1"/>
    <col min="16162" max="16175" width="3.85546875" style="10" customWidth="1"/>
    <col min="16176" max="16176" width="5.42578125" style="10" customWidth="1"/>
    <col min="16177" max="16177" width="3.85546875" style="10" customWidth="1"/>
    <col min="16178" max="16178" width="4.7109375" style="10" customWidth="1"/>
    <col min="16179" max="16184" width="3.85546875" style="10" customWidth="1"/>
    <col min="16185" max="16185" width="8.85546875" style="10" customWidth="1"/>
    <col min="16186" max="16186" width="7.85546875" style="10" customWidth="1"/>
    <col min="16187" max="16384" width="9.140625" style="10"/>
  </cols>
  <sheetData>
    <row r="1" spans="1:107" ht="93" customHeight="1">
      <c r="A1" s="189"/>
      <c r="B1" s="190" t="s">
        <v>0</v>
      </c>
      <c r="C1" s="191" t="s">
        <v>9</v>
      </c>
      <c r="D1" s="189" t="s">
        <v>1</v>
      </c>
      <c r="E1" s="42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34</v>
      </c>
      <c r="S1" s="2" t="s">
        <v>35</v>
      </c>
      <c r="T1" s="2" t="s">
        <v>39</v>
      </c>
      <c r="U1" s="2" t="s">
        <v>36</v>
      </c>
      <c r="V1" s="2" t="s">
        <v>14</v>
      </c>
      <c r="W1" s="2" t="s">
        <v>2</v>
      </c>
      <c r="X1" s="2" t="s">
        <v>191</v>
      </c>
      <c r="Y1" s="2" t="s">
        <v>190</v>
      </c>
      <c r="Z1" s="2" t="s">
        <v>189</v>
      </c>
      <c r="AA1" s="2" t="s">
        <v>147</v>
      </c>
      <c r="AB1" s="2" t="s">
        <v>146</v>
      </c>
      <c r="AC1" s="2" t="s">
        <v>145</v>
      </c>
      <c r="AD1" s="2" t="s">
        <v>188</v>
      </c>
      <c r="AE1" s="2" t="s">
        <v>45</v>
      </c>
      <c r="AF1" s="2" t="s">
        <v>46</v>
      </c>
      <c r="AG1" s="2" t="s">
        <v>47</v>
      </c>
      <c r="AH1" s="2" t="s">
        <v>143</v>
      </c>
      <c r="AI1" s="2" t="s">
        <v>142</v>
      </c>
      <c r="AJ1" s="1" t="s">
        <v>50</v>
      </c>
      <c r="AK1" s="1" t="s">
        <v>51</v>
      </c>
      <c r="AL1" s="1" t="s">
        <v>52</v>
      </c>
      <c r="AM1" s="1" t="s">
        <v>187</v>
      </c>
      <c r="AN1" s="1" t="s">
        <v>54</v>
      </c>
      <c r="AO1" s="1" t="s">
        <v>55</v>
      </c>
      <c r="AP1" s="1" t="s">
        <v>56</v>
      </c>
      <c r="AQ1" s="1" t="s">
        <v>57</v>
      </c>
      <c r="AR1" s="1" t="s">
        <v>58</v>
      </c>
      <c r="AS1" s="1" t="s">
        <v>59</v>
      </c>
      <c r="AT1" s="1" t="s">
        <v>60</v>
      </c>
      <c r="AU1" s="1" t="s">
        <v>61</v>
      </c>
      <c r="AV1" s="1" t="s">
        <v>138</v>
      </c>
      <c r="AW1" s="192" t="s">
        <v>10</v>
      </c>
      <c r="AX1" s="193"/>
      <c r="AY1" s="194"/>
      <c r="AZ1" s="1" t="s">
        <v>176</v>
      </c>
      <c r="BA1" s="192" t="s">
        <v>3</v>
      </c>
      <c r="BB1" s="193"/>
      <c r="BC1" s="193"/>
      <c r="BD1" s="194"/>
      <c r="BE1" s="526" t="s">
        <v>11</v>
      </c>
      <c r="BF1" s="195" t="s">
        <v>12</v>
      </c>
      <c r="BG1" s="525"/>
      <c r="BH1" s="525"/>
      <c r="BI1" s="525"/>
      <c r="BJ1" s="525"/>
      <c r="BK1" s="525"/>
      <c r="BL1" s="525"/>
      <c r="BM1" s="525"/>
      <c r="BN1" s="525"/>
      <c r="BO1" s="525"/>
      <c r="BP1" s="525"/>
      <c r="BQ1" s="525"/>
      <c r="BR1" s="525"/>
      <c r="BS1" s="525"/>
      <c r="BT1" s="525"/>
      <c r="BU1" s="525"/>
      <c r="BV1" s="525"/>
      <c r="BW1" s="525"/>
      <c r="BX1" s="525"/>
      <c r="BY1" s="525"/>
      <c r="BZ1" s="525"/>
      <c r="CA1" s="525"/>
      <c r="CB1" s="524"/>
      <c r="CC1" s="524"/>
      <c r="CD1" s="524"/>
      <c r="CE1" s="524"/>
      <c r="CF1" s="524"/>
      <c r="CG1" s="524"/>
      <c r="CH1" s="524"/>
      <c r="CI1" s="524"/>
      <c r="CJ1" s="524"/>
      <c r="CK1" s="524"/>
      <c r="CL1" s="524"/>
      <c r="CM1" s="524"/>
      <c r="CN1" s="524"/>
      <c r="CO1" s="524"/>
      <c r="CP1" s="524"/>
      <c r="CQ1" s="524"/>
      <c r="CR1" s="524"/>
      <c r="CS1" s="523"/>
      <c r="CT1" s="523"/>
      <c r="CU1" s="523"/>
      <c r="CV1" s="523"/>
      <c r="CW1" s="522"/>
      <c r="CX1" s="522"/>
      <c r="CY1" s="7"/>
      <c r="CZ1" s="7"/>
      <c r="DA1" s="7"/>
      <c r="DB1" s="7"/>
      <c r="DC1" s="7"/>
    </row>
    <row r="2" spans="1:107">
      <c r="A2" s="189"/>
      <c r="B2" s="190"/>
      <c r="C2" s="191"/>
      <c r="D2" s="189"/>
      <c r="E2" s="196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521"/>
      <c r="BF2" s="195"/>
      <c r="BG2" s="7"/>
      <c r="BH2" s="7"/>
      <c r="BI2" s="7"/>
      <c r="BJ2" s="7"/>
      <c r="BK2" s="7"/>
    </row>
    <row r="3" spans="1:107">
      <c r="A3" s="189"/>
      <c r="B3" s="190"/>
      <c r="C3" s="191"/>
      <c r="D3" s="189"/>
      <c r="E3" s="3">
        <v>35</v>
      </c>
      <c r="F3" s="3">
        <v>36</v>
      </c>
      <c r="G3" s="3">
        <v>37</v>
      </c>
      <c r="H3" s="3">
        <v>38</v>
      </c>
      <c r="I3" s="3">
        <v>39</v>
      </c>
      <c r="J3" s="3">
        <v>40</v>
      </c>
      <c r="K3" s="3">
        <v>41</v>
      </c>
      <c r="L3" s="4">
        <v>42</v>
      </c>
      <c r="M3" s="4">
        <v>43</v>
      </c>
      <c r="N3" s="4">
        <v>44</v>
      </c>
      <c r="O3" s="4">
        <v>45</v>
      </c>
      <c r="P3" s="4">
        <v>46</v>
      </c>
      <c r="Q3" s="4">
        <v>47</v>
      </c>
      <c r="R3" s="4">
        <v>48</v>
      </c>
      <c r="S3" s="4">
        <v>49</v>
      </c>
      <c r="T3" s="4">
        <v>50</v>
      </c>
      <c r="U3" s="4">
        <v>51</v>
      </c>
      <c r="V3" s="4">
        <v>52</v>
      </c>
      <c r="W3" s="4">
        <v>1</v>
      </c>
      <c r="X3" s="5">
        <v>2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8</v>
      </c>
      <c r="AE3" s="4">
        <v>9</v>
      </c>
      <c r="AF3" s="4">
        <v>10</v>
      </c>
      <c r="AG3" s="4">
        <v>11</v>
      </c>
      <c r="AH3" s="4">
        <v>12</v>
      </c>
      <c r="AI3" s="4">
        <v>13</v>
      </c>
      <c r="AJ3" s="4">
        <v>14</v>
      </c>
      <c r="AK3" s="4">
        <v>15</v>
      </c>
      <c r="AL3" s="4">
        <v>16</v>
      </c>
      <c r="AM3" s="4">
        <v>17</v>
      </c>
      <c r="AN3" s="4">
        <v>18</v>
      </c>
      <c r="AO3" s="4">
        <v>19</v>
      </c>
      <c r="AP3" s="4">
        <v>20</v>
      </c>
      <c r="AQ3" s="4">
        <v>21</v>
      </c>
      <c r="AR3" s="4">
        <v>22</v>
      </c>
      <c r="AS3" s="4">
        <v>23</v>
      </c>
      <c r="AT3" s="4">
        <v>24</v>
      </c>
      <c r="AU3" s="4">
        <v>25</v>
      </c>
      <c r="AV3" s="4">
        <v>26</v>
      </c>
      <c r="AW3" s="4">
        <v>27</v>
      </c>
      <c r="AX3" s="4">
        <v>28</v>
      </c>
      <c r="AY3" s="4">
        <v>29</v>
      </c>
      <c r="AZ3" s="4">
        <v>30</v>
      </c>
      <c r="BA3" s="4">
        <v>31</v>
      </c>
      <c r="BB3" s="4">
        <v>32</v>
      </c>
      <c r="BC3" s="4">
        <v>33</v>
      </c>
      <c r="BD3" s="4">
        <v>34</v>
      </c>
      <c r="BE3" s="521"/>
      <c r="BF3" s="195"/>
      <c r="BG3" s="7"/>
      <c r="BH3" s="7"/>
      <c r="BI3" s="7"/>
      <c r="BJ3" s="7"/>
      <c r="BK3" s="7"/>
    </row>
    <row r="4" spans="1:107">
      <c r="A4" s="189"/>
      <c r="B4" s="190"/>
      <c r="C4" s="191"/>
      <c r="D4" s="189"/>
      <c r="E4" s="196" t="s">
        <v>13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521"/>
      <c r="BF4" s="195"/>
      <c r="BG4" s="7"/>
      <c r="BH4" s="7"/>
      <c r="BI4" s="7"/>
      <c r="BJ4" s="7"/>
      <c r="BK4" s="7"/>
    </row>
    <row r="5" spans="1:107">
      <c r="A5" s="189"/>
      <c r="B5" s="190"/>
      <c r="C5" s="191"/>
      <c r="D5" s="189"/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4">
        <v>8</v>
      </c>
      <c r="M5" s="4">
        <v>9</v>
      </c>
      <c r="N5" s="5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6">
        <v>18</v>
      </c>
      <c r="W5" s="6">
        <v>19</v>
      </c>
      <c r="X5" s="5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5">
        <v>26</v>
      </c>
      <c r="AE5" s="5">
        <v>27</v>
      </c>
      <c r="AF5" s="5">
        <v>28</v>
      </c>
      <c r="AG5" s="5">
        <v>29</v>
      </c>
      <c r="AH5" s="5">
        <v>30</v>
      </c>
      <c r="AI5" s="5">
        <v>31</v>
      </c>
      <c r="AJ5" s="5">
        <v>32</v>
      </c>
      <c r="AK5" s="5">
        <v>33</v>
      </c>
      <c r="AL5" s="5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4">
        <v>43</v>
      </c>
      <c r="AV5" s="11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6">
        <v>50</v>
      </c>
      <c r="BC5" s="6">
        <v>51</v>
      </c>
      <c r="BD5" s="6">
        <v>52</v>
      </c>
      <c r="BE5" s="520"/>
      <c r="BF5" s="195"/>
      <c r="BG5" s="7"/>
      <c r="BH5" s="7"/>
      <c r="BI5" s="7"/>
      <c r="BJ5" s="7"/>
      <c r="BK5" s="7"/>
    </row>
    <row r="6" spans="1:107" ht="21.75" customHeight="1">
      <c r="A6" s="438"/>
      <c r="B6" s="404" t="s">
        <v>134</v>
      </c>
      <c r="C6" s="404" t="s">
        <v>186</v>
      </c>
      <c r="D6" s="366" t="s">
        <v>5</v>
      </c>
      <c r="E6" s="365">
        <v>2</v>
      </c>
      <c r="F6" s="365">
        <v>2</v>
      </c>
      <c r="G6" s="365">
        <v>2</v>
      </c>
      <c r="H6" s="365">
        <v>2</v>
      </c>
      <c r="I6" s="365">
        <v>2</v>
      </c>
      <c r="J6" s="365">
        <v>2</v>
      </c>
      <c r="K6" s="365">
        <v>2</v>
      </c>
      <c r="L6" s="365">
        <v>2</v>
      </c>
      <c r="M6" s="365"/>
      <c r="N6" s="365"/>
      <c r="O6" s="365"/>
      <c r="P6" s="365"/>
      <c r="Q6" s="365"/>
      <c r="R6" s="365"/>
      <c r="S6" s="365"/>
      <c r="T6" s="365"/>
      <c r="U6" s="365"/>
      <c r="V6" s="317"/>
      <c r="W6" s="317">
        <f>SUM(E6:U6)</f>
        <v>16</v>
      </c>
      <c r="X6" s="365">
        <v>2</v>
      </c>
      <c r="Y6" s="365">
        <v>2</v>
      </c>
      <c r="Z6" s="365">
        <v>2</v>
      </c>
      <c r="AA6" s="365">
        <v>3</v>
      </c>
      <c r="AB6" s="365">
        <v>2</v>
      </c>
      <c r="AC6" s="365">
        <v>2</v>
      </c>
      <c r="AD6" s="365">
        <v>2</v>
      </c>
      <c r="AE6" s="365">
        <v>2</v>
      </c>
      <c r="AF6" s="365">
        <v>2</v>
      </c>
      <c r="AG6" s="365">
        <v>2</v>
      </c>
      <c r="AH6" s="365">
        <v>2</v>
      </c>
      <c r="AI6" s="365">
        <v>2</v>
      </c>
      <c r="AJ6" s="365"/>
      <c r="AK6" s="365"/>
      <c r="AL6" s="365"/>
      <c r="AM6" s="365"/>
      <c r="AN6" s="365"/>
      <c r="AO6" s="365"/>
      <c r="AP6" s="349"/>
      <c r="AQ6" s="349"/>
      <c r="AR6" s="349"/>
      <c r="AS6" s="349"/>
      <c r="AT6" s="519"/>
      <c r="AU6" s="365"/>
      <c r="AV6" s="371"/>
      <c r="AW6" s="317"/>
      <c r="AX6" s="317">
        <f>SUM(X6:AU6)</f>
        <v>25</v>
      </c>
      <c r="AY6" s="317"/>
      <c r="AZ6" s="317"/>
      <c r="BA6" s="317"/>
      <c r="BB6" s="317"/>
      <c r="BC6" s="317"/>
      <c r="BD6" s="317"/>
      <c r="BE6" s="358">
        <v>62</v>
      </c>
      <c r="BF6" s="358"/>
    </row>
    <row r="7" spans="1:107" ht="19.5" customHeight="1">
      <c r="A7" s="438"/>
      <c r="B7" s="413"/>
      <c r="C7" s="413"/>
      <c r="D7" s="366" t="s">
        <v>6</v>
      </c>
      <c r="E7" s="365"/>
      <c r="F7" s="365"/>
      <c r="G7" s="365"/>
      <c r="H7" s="365"/>
      <c r="I7" s="365"/>
      <c r="J7" s="365"/>
      <c r="K7" s="365"/>
      <c r="L7" s="358"/>
      <c r="M7" s="488">
        <v>2</v>
      </c>
      <c r="N7" s="358"/>
      <c r="O7" s="358"/>
      <c r="P7" s="358"/>
      <c r="Q7" s="358"/>
      <c r="R7" s="358"/>
      <c r="S7" s="358"/>
      <c r="T7" s="358"/>
      <c r="U7" s="358"/>
      <c r="V7" s="317"/>
      <c r="W7" s="487">
        <v>2</v>
      </c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>
        <v>2</v>
      </c>
      <c r="AJ7" s="488"/>
      <c r="AK7" s="488"/>
      <c r="AL7" s="460"/>
      <c r="AM7" s="460"/>
      <c r="AN7" s="460"/>
      <c r="AO7" s="460"/>
      <c r="AP7" s="349"/>
      <c r="AQ7" s="349"/>
      <c r="AR7" s="349"/>
      <c r="AS7" s="349"/>
      <c r="AT7" s="482"/>
      <c r="AU7" s="358"/>
      <c r="AV7" s="371"/>
      <c r="AW7" s="317"/>
      <c r="AX7" s="487">
        <v>2</v>
      </c>
      <c r="AY7" s="317"/>
      <c r="AZ7" s="317"/>
      <c r="BA7" s="317"/>
      <c r="BB7" s="317"/>
      <c r="BC7" s="317"/>
      <c r="BD7" s="317"/>
      <c r="BE7" s="358"/>
      <c r="BF7" s="358">
        <v>10</v>
      </c>
    </row>
    <row r="8" spans="1:107" ht="15.75">
      <c r="A8" s="438"/>
      <c r="B8" s="404" t="s">
        <v>7</v>
      </c>
      <c r="C8" s="404" t="s">
        <v>8</v>
      </c>
      <c r="D8" s="366" t="s">
        <v>5</v>
      </c>
      <c r="E8" s="365">
        <v>4</v>
      </c>
      <c r="F8" s="365">
        <v>2</v>
      </c>
      <c r="G8" s="365">
        <v>2</v>
      </c>
      <c r="H8" s="365">
        <v>2</v>
      </c>
      <c r="I8" s="365">
        <v>2</v>
      </c>
      <c r="J8" s="365">
        <v>2</v>
      </c>
      <c r="K8" s="365">
        <v>2</v>
      </c>
      <c r="L8" s="365">
        <v>2</v>
      </c>
      <c r="M8" s="365"/>
      <c r="N8" s="365"/>
      <c r="O8" s="365"/>
      <c r="P8" s="365"/>
      <c r="Q8" s="365"/>
      <c r="R8" s="365"/>
      <c r="S8" s="365"/>
      <c r="T8" s="365"/>
      <c r="U8" s="365"/>
      <c r="V8" s="317" t="s">
        <v>19</v>
      </c>
      <c r="W8" s="317">
        <f>SUM(E8:U8)</f>
        <v>18</v>
      </c>
      <c r="X8" s="365">
        <v>4</v>
      </c>
      <c r="Y8" s="365">
        <v>2</v>
      </c>
      <c r="Z8" s="365">
        <v>2</v>
      </c>
      <c r="AA8" s="365">
        <v>3</v>
      </c>
      <c r="AB8" s="365">
        <v>4</v>
      </c>
      <c r="AC8" s="365">
        <v>2</v>
      </c>
      <c r="AD8" s="365">
        <v>2</v>
      </c>
      <c r="AE8" s="365">
        <v>2</v>
      </c>
      <c r="AF8" s="365">
        <v>2</v>
      </c>
      <c r="AG8" s="365">
        <v>2</v>
      </c>
      <c r="AH8" s="365">
        <v>2</v>
      </c>
      <c r="AI8" s="365"/>
      <c r="AJ8" s="365"/>
      <c r="AK8" s="365"/>
      <c r="AL8" s="365"/>
      <c r="AM8" s="365"/>
      <c r="AN8" s="365"/>
      <c r="AO8" s="365"/>
      <c r="AP8" s="349"/>
      <c r="AQ8" s="349"/>
      <c r="AR8" s="349"/>
      <c r="AS8" s="349"/>
      <c r="AT8" s="519"/>
      <c r="AU8" s="358"/>
      <c r="AV8" s="371"/>
      <c r="AW8" s="317" t="s">
        <v>19</v>
      </c>
      <c r="AX8" s="317">
        <f>SUM(X8:AU8)</f>
        <v>27</v>
      </c>
      <c r="AY8" s="317"/>
      <c r="AZ8" s="317"/>
      <c r="BA8" s="317"/>
      <c r="BB8" s="317"/>
      <c r="BC8" s="317"/>
      <c r="BD8" s="317"/>
      <c r="BE8" s="358">
        <v>62</v>
      </c>
      <c r="BF8" s="358"/>
    </row>
    <row r="9" spans="1:107" ht="15.75">
      <c r="A9" s="438"/>
      <c r="B9" s="413"/>
      <c r="C9" s="413"/>
      <c r="D9" s="366" t="s">
        <v>6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358"/>
      <c r="S9" s="358"/>
      <c r="T9" s="358"/>
      <c r="U9" s="358"/>
      <c r="V9" s="317"/>
      <c r="W9" s="317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358"/>
      <c r="AQ9" s="358"/>
      <c r="AR9" s="358"/>
      <c r="AS9" s="358"/>
      <c r="AT9" s="358"/>
      <c r="AU9" s="358"/>
      <c r="AV9" s="371"/>
      <c r="AW9" s="317"/>
      <c r="AX9" s="317"/>
      <c r="AY9" s="317"/>
      <c r="AZ9" s="317"/>
      <c r="BA9" s="317"/>
      <c r="BB9" s="317"/>
      <c r="BC9" s="317"/>
      <c r="BD9" s="317"/>
      <c r="BE9" s="358"/>
      <c r="BF9" s="358">
        <v>62</v>
      </c>
    </row>
    <row r="10" spans="1:107" ht="15.75">
      <c r="A10" s="438"/>
      <c r="B10" s="404" t="s">
        <v>132</v>
      </c>
      <c r="C10" s="404" t="s">
        <v>185</v>
      </c>
      <c r="D10" s="366" t="s">
        <v>5</v>
      </c>
      <c r="E10" s="365">
        <v>4</v>
      </c>
      <c r="F10" s="365">
        <v>4</v>
      </c>
      <c r="G10" s="365">
        <v>4</v>
      </c>
      <c r="H10" s="365">
        <v>6</v>
      </c>
      <c r="I10" s="365">
        <v>4</v>
      </c>
      <c r="J10" s="365">
        <v>4</v>
      </c>
      <c r="K10" s="365">
        <v>4</v>
      </c>
      <c r="L10" s="365">
        <v>4</v>
      </c>
      <c r="M10" s="365">
        <v>2</v>
      </c>
      <c r="N10" s="518" t="s">
        <v>84</v>
      </c>
      <c r="O10" s="365"/>
      <c r="P10" s="365"/>
      <c r="Q10" s="358"/>
      <c r="R10" s="358"/>
      <c r="S10" s="358"/>
      <c r="T10" s="358"/>
      <c r="U10" s="358"/>
      <c r="V10" s="317"/>
      <c r="W10" s="317">
        <f>SUM(E10:U10)</f>
        <v>36</v>
      </c>
      <c r="X10" s="335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71"/>
      <c r="AW10" s="317"/>
      <c r="AX10" s="317"/>
      <c r="AY10" s="317"/>
      <c r="AZ10" s="317"/>
      <c r="BA10" s="317"/>
      <c r="BB10" s="317"/>
      <c r="BC10" s="317"/>
      <c r="BD10" s="317"/>
      <c r="BE10" s="358">
        <v>64</v>
      </c>
      <c r="BF10" s="358"/>
    </row>
    <row r="11" spans="1:107" ht="15.75">
      <c r="A11" s="438"/>
      <c r="B11" s="413"/>
      <c r="C11" s="413"/>
      <c r="D11" s="366" t="s">
        <v>6</v>
      </c>
      <c r="E11" s="365"/>
      <c r="F11" s="365"/>
      <c r="G11" s="365"/>
      <c r="H11" s="365"/>
      <c r="I11" s="365"/>
      <c r="J11" s="365"/>
      <c r="K11" s="365"/>
      <c r="L11" s="358"/>
      <c r="M11" s="488">
        <v>8</v>
      </c>
      <c r="N11" s="358"/>
      <c r="O11" s="358"/>
      <c r="P11" s="358"/>
      <c r="Q11" s="358"/>
      <c r="R11" s="358"/>
      <c r="S11" s="358"/>
      <c r="T11" s="358"/>
      <c r="U11" s="358"/>
      <c r="V11" s="317"/>
      <c r="W11" s="487">
        <f>SUM(E11:U11)</f>
        <v>8</v>
      </c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88"/>
      <c r="AO11" s="488"/>
      <c r="AP11" s="488"/>
      <c r="AQ11" s="488"/>
      <c r="AR11" s="488"/>
      <c r="AS11" s="488"/>
      <c r="AT11" s="358"/>
      <c r="AU11" s="358"/>
      <c r="AV11" s="371"/>
      <c r="AW11" s="317"/>
      <c r="AX11" s="317"/>
      <c r="AY11" s="317"/>
      <c r="AZ11" s="317"/>
      <c r="BA11" s="317"/>
      <c r="BB11" s="317"/>
      <c r="BC11" s="317"/>
      <c r="BD11" s="317"/>
      <c r="BE11" s="358"/>
      <c r="BF11" s="358">
        <v>32</v>
      </c>
    </row>
    <row r="12" spans="1:107" ht="15.75">
      <c r="A12" s="438"/>
      <c r="B12" s="404" t="s">
        <v>184</v>
      </c>
      <c r="C12" s="517" t="s">
        <v>126</v>
      </c>
      <c r="D12" s="366" t="s">
        <v>5</v>
      </c>
      <c r="E12" s="365"/>
      <c r="F12" s="365"/>
      <c r="G12" s="365"/>
      <c r="H12" s="365"/>
      <c r="I12" s="365"/>
      <c r="J12" s="365"/>
      <c r="K12" s="365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17"/>
      <c r="W12" s="317"/>
      <c r="X12" s="484">
        <v>6</v>
      </c>
      <c r="Y12" s="484">
        <v>6</v>
      </c>
      <c r="Z12" s="484">
        <v>6</v>
      </c>
      <c r="AA12" s="484">
        <v>6</v>
      </c>
      <c r="AB12" s="484">
        <v>6</v>
      </c>
      <c r="AC12" s="484">
        <v>6</v>
      </c>
      <c r="AD12" s="484">
        <v>4</v>
      </c>
      <c r="AE12" s="484">
        <v>6</v>
      </c>
      <c r="AF12" s="484">
        <v>6</v>
      </c>
      <c r="AG12" s="484">
        <v>6</v>
      </c>
      <c r="AH12" s="484">
        <v>4</v>
      </c>
      <c r="AI12" s="484">
        <v>6</v>
      </c>
      <c r="AJ12" s="484"/>
      <c r="AK12" s="484"/>
      <c r="AL12" s="484"/>
      <c r="AM12" s="484"/>
      <c r="AN12" s="484"/>
      <c r="AO12" s="484"/>
      <c r="AP12" s="516"/>
      <c r="AQ12" s="358"/>
      <c r="AR12" s="358"/>
      <c r="AS12" s="358"/>
      <c r="AT12" s="358"/>
      <c r="AU12" s="358"/>
      <c r="AV12" s="371"/>
      <c r="AW12" s="317" t="s">
        <v>65</v>
      </c>
      <c r="AX12" s="317">
        <f>SUM(X12:AU12)</f>
        <v>68</v>
      </c>
      <c r="AY12" s="317"/>
      <c r="AZ12" s="317"/>
      <c r="BA12" s="317"/>
      <c r="BB12" s="317"/>
      <c r="BC12" s="317"/>
      <c r="BD12" s="317"/>
      <c r="BE12" s="358"/>
      <c r="BF12" s="358"/>
    </row>
    <row r="13" spans="1:107" ht="16.5" thickBot="1">
      <c r="A13" s="438"/>
      <c r="B13" s="402"/>
      <c r="C13" s="515"/>
      <c r="D13" s="401" t="s">
        <v>6</v>
      </c>
      <c r="E13" s="514"/>
      <c r="F13" s="514"/>
      <c r="G13" s="514"/>
      <c r="H13" s="514"/>
      <c r="I13" s="514"/>
      <c r="J13" s="514"/>
      <c r="K13" s="514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4"/>
      <c r="W13" s="394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S13" s="513"/>
      <c r="AT13" s="393"/>
      <c r="AU13" s="393"/>
      <c r="AV13" s="371"/>
      <c r="AW13" s="317"/>
      <c r="AX13" s="317"/>
      <c r="AY13" s="317"/>
      <c r="AZ13" s="317"/>
      <c r="BA13" s="317"/>
      <c r="BB13" s="317"/>
      <c r="BC13" s="317"/>
      <c r="BD13" s="317"/>
      <c r="BE13" s="358"/>
      <c r="BF13" s="358"/>
    </row>
    <row r="14" spans="1:107" ht="15.75">
      <c r="A14" s="454"/>
      <c r="B14" s="512"/>
      <c r="C14" s="511" t="s">
        <v>183</v>
      </c>
      <c r="D14" s="467" t="s">
        <v>5</v>
      </c>
      <c r="E14" s="510">
        <v>10</v>
      </c>
      <c r="F14" s="510">
        <v>10</v>
      </c>
      <c r="G14" s="510">
        <v>10</v>
      </c>
      <c r="H14" s="510">
        <v>10</v>
      </c>
      <c r="I14" s="510">
        <v>10</v>
      </c>
      <c r="J14" s="510">
        <v>10</v>
      </c>
      <c r="K14" s="510">
        <v>10</v>
      </c>
      <c r="L14" s="510">
        <v>10</v>
      </c>
      <c r="M14" s="510">
        <v>2</v>
      </c>
      <c r="N14" s="510"/>
      <c r="O14" s="510"/>
      <c r="P14" s="510"/>
      <c r="Q14" s="510"/>
      <c r="R14" s="506"/>
      <c r="S14" s="506"/>
      <c r="T14" s="506"/>
      <c r="U14" s="506"/>
      <c r="V14" s="464" t="s">
        <v>65</v>
      </c>
      <c r="W14" s="464">
        <f>SUM(E14:U14)</f>
        <v>82</v>
      </c>
      <c r="X14" s="509"/>
      <c r="Y14" s="509"/>
      <c r="Z14" s="509"/>
      <c r="AA14" s="509"/>
      <c r="AB14" s="509"/>
      <c r="AC14" s="509"/>
      <c r="AD14" s="509"/>
      <c r="AE14" s="509"/>
      <c r="AF14" s="509"/>
      <c r="AG14" s="509"/>
      <c r="AH14" s="509"/>
      <c r="AI14" s="509"/>
      <c r="AJ14" s="509"/>
      <c r="AK14" s="509"/>
      <c r="AL14" s="509"/>
      <c r="AM14" s="509"/>
      <c r="AN14" s="509"/>
      <c r="AO14" s="508" t="s">
        <v>108</v>
      </c>
      <c r="AP14" s="507"/>
      <c r="AQ14" s="506"/>
      <c r="AR14" s="506"/>
      <c r="AS14" s="506"/>
      <c r="AT14" s="505"/>
      <c r="AU14" s="504"/>
      <c r="AV14" s="441"/>
      <c r="AW14" s="317"/>
      <c r="AX14" s="317"/>
      <c r="AY14" s="317"/>
      <c r="AZ14" s="317"/>
      <c r="BA14" s="317"/>
      <c r="BB14" s="317"/>
      <c r="BC14" s="317"/>
      <c r="BD14" s="317"/>
      <c r="BE14" s="358"/>
      <c r="BF14" s="358"/>
    </row>
    <row r="15" spans="1:107" ht="15.75">
      <c r="A15" s="454"/>
      <c r="B15" s="503"/>
      <c r="C15" s="502"/>
      <c r="D15" s="366" t="s">
        <v>6</v>
      </c>
      <c r="E15" s="365"/>
      <c r="F15" s="365"/>
      <c r="G15" s="365"/>
      <c r="H15" s="365"/>
      <c r="I15" s="365"/>
      <c r="J15" s="365"/>
      <c r="K15" s="365"/>
      <c r="L15" s="358"/>
      <c r="M15" s="488">
        <v>4</v>
      </c>
      <c r="N15" s="358"/>
      <c r="O15" s="358"/>
      <c r="P15" s="358"/>
      <c r="Q15" s="358"/>
      <c r="R15" s="358"/>
      <c r="S15" s="358"/>
      <c r="T15" s="358"/>
      <c r="U15" s="358"/>
      <c r="V15" s="317"/>
      <c r="W15" s="487">
        <f>SUM(E15:U15)</f>
        <v>4</v>
      </c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501"/>
      <c r="AP15" s="498"/>
      <c r="AQ15" s="439"/>
      <c r="AR15" s="439"/>
      <c r="AS15" s="439"/>
      <c r="AT15" s="358"/>
      <c r="AU15" s="500"/>
      <c r="AV15" s="441"/>
      <c r="AW15" s="317"/>
      <c r="AX15" s="317"/>
      <c r="AY15" s="317"/>
      <c r="AZ15" s="317"/>
      <c r="BA15" s="317"/>
      <c r="BB15" s="317"/>
      <c r="BC15" s="317"/>
      <c r="BD15" s="317"/>
      <c r="BE15" s="358"/>
      <c r="BF15" s="358"/>
    </row>
    <row r="16" spans="1:107" ht="17.25" customHeight="1">
      <c r="A16" s="454"/>
      <c r="B16" s="495"/>
      <c r="C16" s="494" t="s">
        <v>182</v>
      </c>
      <c r="D16" s="366" t="s">
        <v>5</v>
      </c>
      <c r="E16" s="365">
        <v>10</v>
      </c>
      <c r="F16" s="365">
        <v>10</v>
      </c>
      <c r="G16" s="365">
        <v>10</v>
      </c>
      <c r="H16" s="365">
        <v>10</v>
      </c>
      <c r="I16" s="365">
        <v>10</v>
      </c>
      <c r="J16" s="365">
        <v>10</v>
      </c>
      <c r="K16" s="365">
        <v>10</v>
      </c>
      <c r="L16" s="365">
        <v>10</v>
      </c>
      <c r="M16" s="365">
        <v>2</v>
      </c>
      <c r="N16" s="365"/>
      <c r="O16" s="365"/>
      <c r="P16" s="365"/>
      <c r="Q16" s="365"/>
      <c r="R16" s="365"/>
      <c r="S16" s="365"/>
      <c r="T16" s="365"/>
      <c r="U16" s="365"/>
      <c r="V16" s="317" t="s">
        <v>65</v>
      </c>
      <c r="W16" s="317">
        <f>SUM(E16:U16)</f>
        <v>82</v>
      </c>
      <c r="X16" s="335"/>
      <c r="Y16" s="358"/>
      <c r="Z16" s="335"/>
      <c r="AA16" s="358"/>
      <c r="AB16" s="335"/>
      <c r="AC16" s="358"/>
      <c r="AD16" s="335"/>
      <c r="AE16" s="358"/>
      <c r="AF16" s="335"/>
      <c r="AG16" s="358"/>
      <c r="AH16" s="335"/>
      <c r="AI16" s="358"/>
      <c r="AJ16" s="335"/>
      <c r="AK16" s="358"/>
      <c r="AL16" s="335"/>
      <c r="AM16" s="358"/>
      <c r="AN16" s="335"/>
      <c r="AO16" s="501"/>
      <c r="AP16" s="498"/>
      <c r="AQ16" s="358"/>
      <c r="AR16" s="358"/>
      <c r="AS16" s="358"/>
      <c r="AT16" s="331"/>
      <c r="AU16" s="455"/>
      <c r="AV16" s="441"/>
      <c r="AW16" s="317"/>
      <c r="AX16" s="317"/>
      <c r="AY16" s="317"/>
      <c r="AZ16" s="317"/>
      <c r="BA16" s="317"/>
      <c r="BB16" s="317"/>
      <c r="BC16" s="317"/>
      <c r="BD16" s="317"/>
      <c r="BE16" s="358">
        <v>340</v>
      </c>
      <c r="BF16" s="358"/>
    </row>
    <row r="17" spans="1:58" ht="20.25" customHeight="1">
      <c r="A17" s="454"/>
      <c r="B17" s="491"/>
      <c r="C17" s="408"/>
      <c r="D17" s="366" t="s">
        <v>6</v>
      </c>
      <c r="E17" s="489"/>
      <c r="F17" s="489"/>
      <c r="G17" s="489"/>
      <c r="H17" s="489"/>
      <c r="I17" s="489"/>
      <c r="J17" s="489"/>
      <c r="K17" s="489"/>
      <c r="L17" s="489"/>
      <c r="M17" s="489">
        <v>4</v>
      </c>
      <c r="N17" s="488"/>
      <c r="O17" s="488"/>
      <c r="P17" s="488"/>
      <c r="Q17" s="358"/>
      <c r="R17" s="358"/>
      <c r="S17" s="358"/>
      <c r="T17" s="358"/>
      <c r="U17" s="358"/>
      <c r="V17" s="317"/>
      <c r="W17" s="487">
        <f>SUM(E17:U17)</f>
        <v>4</v>
      </c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501"/>
      <c r="AP17" s="498"/>
      <c r="AQ17" s="488"/>
      <c r="AR17" s="488"/>
      <c r="AS17" s="488"/>
      <c r="AT17" s="331"/>
      <c r="AU17" s="500"/>
      <c r="AV17" s="441"/>
      <c r="AW17" s="317"/>
      <c r="AX17" s="317"/>
      <c r="AY17" s="317"/>
      <c r="AZ17" s="317"/>
      <c r="BA17" s="317"/>
      <c r="BB17" s="317"/>
      <c r="BC17" s="317"/>
      <c r="BD17" s="317"/>
      <c r="BE17" s="358"/>
      <c r="BF17" s="358">
        <v>170</v>
      </c>
    </row>
    <row r="18" spans="1:58" ht="19.5" customHeight="1">
      <c r="A18" s="454"/>
      <c r="B18" s="486" t="s">
        <v>105</v>
      </c>
      <c r="C18" s="485"/>
      <c r="D18" s="366" t="s">
        <v>5</v>
      </c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58"/>
      <c r="R18" s="358"/>
      <c r="S18" s="358"/>
      <c r="T18" s="358"/>
      <c r="U18" s="484"/>
      <c r="V18" s="317"/>
      <c r="W18" s="317">
        <f>SUM(E18:U18)</f>
        <v>0</v>
      </c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58"/>
      <c r="AI18" s="358"/>
      <c r="AJ18" s="370">
        <v>12</v>
      </c>
      <c r="AK18" s="370">
        <v>36</v>
      </c>
      <c r="AL18" s="370">
        <v>24</v>
      </c>
      <c r="AM18" s="358"/>
      <c r="AN18" s="358"/>
      <c r="AO18" s="499"/>
      <c r="AP18" s="498"/>
      <c r="AQ18" s="335"/>
      <c r="AR18" s="335"/>
      <c r="AS18" s="335"/>
      <c r="AT18" s="358"/>
      <c r="AU18" s="455"/>
      <c r="AV18" s="441"/>
      <c r="AW18" s="456" t="s">
        <v>65</v>
      </c>
      <c r="AX18" s="317">
        <f>SUM(X18:AU18)</f>
        <v>72</v>
      </c>
      <c r="AY18" s="317"/>
      <c r="AZ18" s="317"/>
      <c r="BA18" s="317"/>
      <c r="BB18" s="317"/>
      <c r="BC18" s="317"/>
      <c r="BD18" s="317"/>
      <c r="BE18" s="358"/>
      <c r="BF18" s="358"/>
    </row>
    <row r="19" spans="1:58" ht="18.75" customHeight="1" thickBot="1">
      <c r="A19" s="454"/>
      <c r="B19" s="480" t="s">
        <v>106</v>
      </c>
      <c r="C19" s="479"/>
      <c r="D19" s="451" t="s">
        <v>5</v>
      </c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46"/>
      <c r="W19" s="446">
        <f>SUM(E19:U19)</f>
        <v>0</v>
      </c>
      <c r="X19" s="443"/>
      <c r="Y19" s="474"/>
      <c r="Z19" s="477"/>
      <c r="AA19" s="477"/>
      <c r="AB19" s="443"/>
      <c r="AC19" s="443"/>
      <c r="AD19" s="443"/>
      <c r="AE19" s="443"/>
      <c r="AF19" s="476"/>
      <c r="AG19" s="444"/>
      <c r="AH19" s="475"/>
      <c r="AI19" s="474"/>
      <c r="AJ19" s="474"/>
      <c r="AK19" s="474"/>
      <c r="AL19" s="472">
        <v>12</v>
      </c>
      <c r="AM19" s="472">
        <v>36</v>
      </c>
      <c r="AN19" s="472">
        <v>36</v>
      </c>
      <c r="AO19" s="497">
        <v>24</v>
      </c>
      <c r="AP19" s="496"/>
      <c r="AQ19" s="474"/>
      <c r="AR19" s="443"/>
      <c r="AS19" s="443"/>
      <c r="AT19" s="443"/>
      <c r="AU19" s="442"/>
      <c r="AV19" s="441"/>
      <c r="AW19" s="470"/>
      <c r="AX19" s="317">
        <f>SUM(X19:AU19)</f>
        <v>108</v>
      </c>
      <c r="AY19" s="317"/>
      <c r="AZ19" s="317"/>
      <c r="BA19" s="317"/>
      <c r="BB19" s="317"/>
      <c r="BC19" s="317"/>
      <c r="BD19" s="317"/>
      <c r="BE19" s="358"/>
      <c r="BF19" s="358"/>
    </row>
    <row r="20" spans="1:58" ht="21" customHeight="1">
      <c r="A20" s="454"/>
      <c r="B20" s="495"/>
      <c r="C20" s="494" t="s">
        <v>181</v>
      </c>
      <c r="D20" s="493" t="s">
        <v>5</v>
      </c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1"/>
      <c r="W20" s="351">
        <f>SUM(E20:U20)</f>
        <v>0</v>
      </c>
      <c r="X20" s="357">
        <v>12</v>
      </c>
      <c r="Y20" s="355">
        <v>14</v>
      </c>
      <c r="Z20" s="357">
        <v>12</v>
      </c>
      <c r="AA20" s="355">
        <v>12</v>
      </c>
      <c r="AB20" s="357">
        <v>12</v>
      </c>
      <c r="AC20" s="355">
        <v>14</v>
      </c>
      <c r="AD20" s="357">
        <v>14</v>
      </c>
      <c r="AE20" s="355">
        <v>12</v>
      </c>
      <c r="AF20" s="357">
        <v>14</v>
      </c>
      <c r="AG20" s="355">
        <v>14</v>
      </c>
      <c r="AH20" s="357">
        <v>14</v>
      </c>
      <c r="AI20" s="355">
        <v>12</v>
      </c>
      <c r="AJ20" s="492" t="s">
        <v>84</v>
      </c>
      <c r="AK20" s="357"/>
      <c r="AL20" s="357"/>
      <c r="AM20" s="355"/>
      <c r="AN20" s="357"/>
      <c r="AO20" s="355"/>
      <c r="AP20" s="355"/>
      <c r="AQ20" s="355"/>
      <c r="AR20" s="355"/>
      <c r="AS20" s="355"/>
      <c r="AT20" s="342"/>
      <c r="AU20" s="481" t="s">
        <v>108</v>
      </c>
      <c r="AV20" s="441"/>
      <c r="AW20" s="317"/>
      <c r="AX20" s="317">
        <f>SUM(X20:AU20)</f>
        <v>156</v>
      </c>
      <c r="AY20" s="317"/>
      <c r="AZ20" s="317"/>
      <c r="BA20" s="317"/>
      <c r="BB20" s="317"/>
      <c r="BC20" s="317"/>
      <c r="BD20" s="317"/>
      <c r="BE20" s="358">
        <v>340</v>
      </c>
      <c r="BF20" s="358"/>
    </row>
    <row r="21" spans="1:58" ht="18.75" customHeight="1">
      <c r="A21" s="454"/>
      <c r="B21" s="491"/>
      <c r="C21" s="408"/>
      <c r="D21" s="366" t="s">
        <v>6</v>
      </c>
      <c r="E21" s="489"/>
      <c r="F21" s="489"/>
      <c r="G21" s="489"/>
      <c r="H21" s="489"/>
      <c r="I21" s="489"/>
      <c r="J21" s="489"/>
      <c r="K21" s="489"/>
      <c r="L21" s="489"/>
      <c r="M21" s="489"/>
      <c r="N21" s="488"/>
      <c r="O21" s="488"/>
      <c r="P21" s="488"/>
      <c r="Q21" s="358"/>
      <c r="R21" s="358"/>
      <c r="S21" s="358"/>
      <c r="T21" s="358"/>
      <c r="U21" s="358"/>
      <c r="V21" s="317"/>
      <c r="W21" s="317">
        <f>SUM(E21:U21)</f>
        <v>0</v>
      </c>
      <c r="X21" s="439"/>
      <c r="Y21" s="439">
        <v>2</v>
      </c>
      <c r="Z21" s="439"/>
      <c r="AA21" s="439">
        <v>2</v>
      </c>
      <c r="AB21" s="439"/>
      <c r="AC21" s="439">
        <v>2</v>
      </c>
      <c r="AD21" s="439"/>
      <c r="AE21" s="439">
        <v>2</v>
      </c>
      <c r="AF21" s="439"/>
      <c r="AG21" s="439">
        <v>2</v>
      </c>
      <c r="AH21" s="439"/>
      <c r="AI21" s="439">
        <v>2</v>
      </c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  <c r="AT21" s="331"/>
      <c r="AU21" s="481"/>
      <c r="AV21" s="441"/>
      <c r="AW21" s="317"/>
      <c r="AX21" s="487">
        <v>12</v>
      </c>
      <c r="AY21" s="317"/>
      <c r="AZ21" s="317"/>
      <c r="BA21" s="317"/>
      <c r="BB21" s="317"/>
      <c r="BC21" s="317"/>
      <c r="BD21" s="317"/>
      <c r="BE21" s="358"/>
      <c r="BF21" s="358">
        <v>170</v>
      </c>
    </row>
    <row r="22" spans="1:58" ht="19.5" customHeight="1">
      <c r="A22" s="454"/>
      <c r="B22" s="490"/>
      <c r="C22" s="404" t="s">
        <v>180</v>
      </c>
      <c r="D22" s="366" t="s">
        <v>5</v>
      </c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17"/>
      <c r="W22" s="317">
        <f>SUM(E22:U22)</f>
        <v>0</v>
      </c>
      <c r="X22" s="335">
        <v>12</v>
      </c>
      <c r="Y22" s="365">
        <v>12</v>
      </c>
      <c r="Z22" s="365">
        <v>14</v>
      </c>
      <c r="AA22" s="335">
        <v>12</v>
      </c>
      <c r="AB22" s="365">
        <v>12</v>
      </c>
      <c r="AC22" s="365">
        <v>12</v>
      </c>
      <c r="AD22" s="335">
        <v>14</v>
      </c>
      <c r="AE22" s="365">
        <v>14</v>
      </c>
      <c r="AF22" s="365">
        <v>12</v>
      </c>
      <c r="AG22" s="335">
        <v>12</v>
      </c>
      <c r="AH22" s="365">
        <v>14</v>
      </c>
      <c r="AI22" s="365">
        <v>12</v>
      </c>
      <c r="AJ22" s="372" t="s">
        <v>84</v>
      </c>
      <c r="AK22" s="335"/>
      <c r="AL22" s="358"/>
      <c r="AM22" s="358"/>
      <c r="AN22" s="358"/>
      <c r="AO22" s="335"/>
      <c r="AP22" s="358"/>
      <c r="AQ22" s="358"/>
      <c r="AR22" s="358"/>
      <c r="AS22" s="358"/>
      <c r="AT22" s="358"/>
      <c r="AU22" s="481"/>
      <c r="AV22" s="441"/>
      <c r="AW22" s="317" t="s">
        <v>65</v>
      </c>
      <c r="AX22" s="317">
        <f>SUM(X22:AU22)</f>
        <v>152</v>
      </c>
      <c r="AY22" s="317"/>
      <c r="AZ22" s="317"/>
      <c r="BA22" s="317"/>
      <c r="BB22" s="317"/>
      <c r="BC22" s="317"/>
      <c r="BD22" s="317"/>
      <c r="BE22" s="358">
        <f>SUM(W22,AX22)</f>
        <v>152</v>
      </c>
      <c r="BF22" s="358"/>
    </row>
    <row r="23" spans="1:58" ht="19.5" customHeight="1">
      <c r="A23" s="454"/>
      <c r="B23" s="461"/>
      <c r="C23" s="413"/>
      <c r="D23" s="366" t="s">
        <v>6</v>
      </c>
      <c r="E23" s="489"/>
      <c r="F23" s="489"/>
      <c r="G23" s="489"/>
      <c r="H23" s="489"/>
      <c r="I23" s="489"/>
      <c r="J23" s="489"/>
      <c r="K23" s="489"/>
      <c r="L23" s="489"/>
      <c r="M23" s="489"/>
      <c r="N23" s="488"/>
      <c r="O23" s="488"/>
      <c r="P23" s="488"/>
      <c r="Q23" s="488"/>
      <c r="R23" s="358"/>
      <c r="S23" s="358"/>
      <c r="T23" s="358"/>
      <c r="U23" s="358"/>
      <c r="V23" s="317"/>
      <c r="W23" s="317">
        <f>SUM(E23:U23)</f>
        <v>0</v>
      </c>
      <c r="X23" s="439">
        <v>2</v>
      </c>
      <c r="Y23" s="439"/>
      <c r="Z23" s="439">
        <v>2</v>
      </c>
      <c r="AA23" s="439"/>
      <c r="AB23" s="439">
        <v>2</v>
      </c>
      <c r="AC23" s="439"/>
      <c r="AD23" s="439">
        <v>2</v>
      </c>
      <c r="AE23" s="439"/>
      <c r="AF23" s="439"/>
      <c r="AG23" s="439"/>
      <c r="AH23" s="439"/>
      <c r="AI23" s="439"/>
      <c r="AJ23" s="439"/>
      <c r="AK23" s="439"/>
      <c r="AL23" s="439"/>
      <c r="AM23" s="439"/>
      <c r="AN23" s="439"/>
      <c r="AO23" s="439"/>
      <c r="AP23" s="439"/>
      <c r="AQ23" s="439"/>
      <c r="AR23" s="439"/>
      <c r="AS23" s="439"/>
      <c r="AT23" s="358"/>
      <c r="AU23" s="481"/>
      <c r="AV23" s="441"/>
      <c r="AW23" s="317"/>
      <c r="AX23" s="487">
        <v>8</v>
      </c>
      <c r="AY23" s="317"/>
      <c r="AZ23" s="317"/>
      <c r="BA23" s="317"/>
      <c r="BB23" s="317"/>
      <c r="BC23" s="317"/>
      <c r="BD23" s="317"/>
      <c r="BE23" s="358"/>
      <c r="BF23" s="358">
        <v>104</v>
      </c>
    </row>
    <row r="24" spans="1:58" ht="19.5" customHeight="1">
      <c r="A24" s="454"/>
      <c r="B24" s="486" t="s">
        <v>119</v>
      </c>
      <c r="C24" s="485"/>
      <c r="D24" s="366" t="s">
        <v>5</v>
      </c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58"/>
      <c r="R24" s="358"/>
      <c r="S24" s="358"/>
      <c r="T24" s="358"/>
      <c r="U24" s="484"/>
      <c r="V24" s="317"/>
      <c r="W24" s="317">
        <f>SUM(E24:U24)</f>
        <v>0</v>
      </c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58"/>
      <c r="AI24" s="358"/>
      <c r="AJ24" s="358"/>
      <c r="AK24" s="358"/>
      <c r="AL24" s="358"/>
      <c r="AM24" s="358"/>
      <c r="AN24" s="358"/>
      <c r="AO24" s="335"/>
      <c r="AP24" s="370">
        <v>36</v>
      </c>
      <c r="AQ24" s="370">
        <v>36</v>
      </c>
      <c r="AR24" s="483"/>
      <c r="AS24" s="335"/>
      <c r="AT24" s="482"/>
      <c r="AU24" s="481"/>
      <c r="AV24" s="441"/>
      <c r="AW24" s="456" t="s">
        <v>65</v>
      </c>
      <c r="AX24" s="317">
        <f>SUM(X24:AU24)</f>
        <v>72</v>
      </c>
      <c r="AY24" s="317"/>
      <c r="AZ24" s="317"/>
      <c r="BA24" s="317"/>
      <c r="BB24" s="317"/>
      <c r="BC24" s="317"/>
      <c r="BD24" s="317"/>
      <c r="BE24" s="358"/>
      <c r="BF24" s="358"/>
    </row>
    <row r="25" spans="1:58" ht="18.75" customHeight="1" thickBot="1">
      <c r="A25" s="454"/>
      <c r="B25" s="480" t="s">
        <v>118</v>
      </c>
      <c r="C25" s="479"/>
      <c r="D25" s="451" t="s">
        <v>5</v>
      </c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46"/>
      <c r="W25" s="446">
        <f>SUM(E25:U25)</f>
        <v>0</v>
      </c>
      <c r="X25" s="443"/>
      <c r="Y25" s="474"/>
      <c r="Z25" s="477"/>
      <c r="AA25" s="477"/>
      <c r="AB25" s="443"/>
      <c r="AC25" s="443"/>
      <c r="AD25" s="443"/>
      <c r="AE25" s="443"/>
      <c r="AF25" s="476"/>
      <c r="AG25" s="444"/>
      <c r="AH25" s="475"/>
      <c r="AI25" s="474"/>
      <c r="AJ25" s="474"/>
      <c r="AK25" s="474"/>
      <c r="AL25" s="474"/>
      <c r="AM25" s="474"/>
      <c r="AN25" s="474"/>
      <c r="AO25" s="474"/>
      <c r="AP25" s="474"/>
      <c r="AQ25" s="443"/>
      <c r="AR25" s="472">
        <v>36</v>
      </c>
      <c r="AS25" s="473">
        <v>36</v>
      </c>
      <c r="AT25" s="472">
        <v>36</v>
      </c>
      <c r="AU25" s="471"/>
      <c r="AV25" s="441"/>
      <c r="AW25" s="470"/>
      <c r="AX25" s="317">
        <f>SUM(X25:AU25)</f>
        <v>108</v>
      </c>
      <c r="AY25" s="317"/>
      <c r="AZ25" s="317"/>
      <c r="BA25" s="317"/>
      <c r="BB25" s="317"/>
      <c r="BC25" s="317"/>
      <c r="BD25" s="317"/>
      <c r="BE25" s="358"/>
      <c r="BF25" s="358"/>
    </row>
    <row r="26" spans="1:58" ht="22.5" customHeight="1">
      <c r="A26" s="454"/>
      <c r="B26" s="469"/>
      <c r="C26" s="468" t="s">
        <v>179</v>
      </c>
      <c r="D26" s="467" t="s">
        <v>5</v>
      </c>
      <c r="E26" s="466">
        <v>6</v>
      </c>
      <c r="F26" s="466">
        <v>8</v>
      </c>
      <c r="G26" s="466">
        <v>8</v>
      </c>
      <c r="H26" s="466">
        <v>6</v>
      </c>
      <c r="I26" s="466">
        <v>8</v>
      </c>
      <c r="J26" s="466">
        <v>8</v>
      </c>
      <c r="K26" s="463">
        <v>8</v>
      </c>
      <c r="L26" s="463">
        <v>8</v>
      </c>
      <c r="M26" s="463">
        <v>2</v>
      </c>
      <c r="N26" s="463"/>
      <c r="O26" s="463"/>
      <c r="P26" s="463"/>
      <c r="Q26" s="463"/>
      <c r="R26" s="463"/>
      <c r="S26" s="463"/>
      <c r="T26" s="463"/>
      <c r="U26" s="465" t="s">
        <v>84</v>
      </c>
      <c r="V26" s="464" t="s">
        <v>65</v>
      </c>
      <c r="W26" s="464">
        <f>SUM(E26:U26)</f>
        <v>62</v>
      </c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2"/>
      <c r="AV26" s="441"/>
      <c r="AW26" s="317"/>
      <c r="AX26" s="317"/>
      <c r="AY26" s="317"/>
      <c r="AZ26" s="317"/>
      <c r="BA26" s="317"/>
      <c r="BB26" s="317"/>
      <c r="BC26" s="317"/>
      <c r="BD26" s="317"/>
      <c r="BE26" s="358">
        <v>120</v>
      </c>
      <c r="BF26" s="358"/>
    </row>
    <row r="27" spans="1:58" ht="18" customHeight="1">
      <c r="A27" s="454"/>
      <c r="B27" s="461"/>
      <c r="C27" s="413"/>
      <c r="D27" s="366" t="s">
        <v>6</v>
      </c>
      <c r="E27" s="460"/>
      <c r="F27" s="460"/>
      <c r="G27" s="460"/>
      <c r="H27" s="460"/>
      <c r="I27" s="460"/>
      <c r="J27" s="460"/>
      <c r="K27" s="460"/>
      <c r="L27" s="460"/>
      <c r="M27" s="460">
        <v>10</v>
      </c>
      <c r="N27" s="460"/>
      <c r="O27" s="460"/>
      <c r="P27" s="460"/>
      <c r="Q27" s="460"/>
      <c r="R27" s="335"/>
      <c r="S27" s="335"/>
      <c r="T27" s="335"/>
      <c r="U27" s="457"/>
      <c r="V27" s="317"/>
      <c r="W27" s="317">
        <f>SUM(E27:U27)</f>
        <v>10</v>
      </c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455"/>
      <c r="AV27" s="441"/>
      <c r="AW27" s="317"/>
      <c r="AX27" s="317"/>
      <c r="AY27" s="317"/>
      <c r="AZ27" s="317"/>
      <c r="BA27" s="317"/>
      <c r="BB27" s="317"/>
      <c r="BC27" s="317"/>
      <c r="BD27" s="317"/>
      <c r="BE27" s="358"/>
      <c r="BF27" s="358">
        <v>60</v>
      </c>
    </row>
    <row r="28" spans="1:58" ht="15.75">
      <c r="A28" s="454"/>
      <c r="B28" s="459" t="s">
        <v>97</v>
      </c>
      <c r="C28" s="458"/>
      <c r="D28" s="366" t="s">
        <v>5</v>
      </c>
      <c r="E28" s="349"/>
      <c r="F28" s="349"/>
      <c r="G28" s="349"/>
      <c r="H28" s="349"/>
      <c r="I28" s="349"/>
      <c r="J28" s="349"/>
      <c r="K28" s="335"/>
      <c r="L28" s="335"/>
      <c r="M28" s="335"/>
      <c r="N28" s="370">
        <v>24</v>
      </c>
      <c r="O28" s="370">
        <v>36</v>
      </c>
      <c r="P28" s="370">
        <v>12</v>
      </c>
      <c r="Q28" s="331"/>
      <c r="R28" s="331"/>
      <c r="S28" s="331"/>
      <c r="T28" s="335"/>
      <c r="U28" s="457"/>
      <c r="V28" s="456" t="s">
        <v>65</v>
      </c>
      <c r="W28" s="317">
        <f>SUM(E28:U28)</f>
        <v>72</v>
      </c>
      <c r="X28" s="335"/>
      <c r="Y28" s="335"/>
      <c r="Z28" s="335"/>
      <c r="AA28" s="335"/>
      <c r="AB28" s="335"/>
      <c r="AC28" s="335"/>
      <c r="AD28" s="331"/>
      <c r="AE28" s="331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455"/>
      <c r="AV28" s="441"/>
      <c r="AW28" s="317"/>
      <c r="AX28" s="317"/>
      <c r="AY28" s="317"/>
      <c r="AZ28" s="317"/>
      <c r="BA28" s="317"/>
      <c r="BB28" s="317"/>
      <c r="BC28" s="317"/>
      <c r="BD28" s="317"/>
      <c r="BE28" s="358"/>
      <c r="BF28" s="358"/>
    </row>
    <row r="29" spans="1:58" ht="16.5" thickBot="1">
      <c r="A29" s="454"/>
      <c r="B29" s="453" t="s">
        <v>98</v>
      </c>
      <c r="C29" s="452"/>
      <c r="D29" s="451" t="s">
        <v>5</v>
      </c>
      <c r="E29" s="450"/>
      <c r="F29" s="450"/>
      <c r="G29" s="450"/>
      <c r="H29" s="450"/>
      <c r="I29" s="450"/>
      <c r="J29" s="450"/>
      <c r="K29" s="443"/>
      <c r="L29" s="443"/>
      <c r="M29" s="443"/>
      <c r="N29" s="443"/>
      <c r="O29" s="443"/>
      <c r="P29" s="449">
        <v>24</v>
      </c>
      <c r="Q29" s="449">
        <v>36</v>
      </c>
      <c r="R29" s="449">
        <v>36</v>
      </c>
      <c r="S29" s="449">
        <v>36</v>
      </c>
      <c r="T29" s="449">
        <v>36</v>
      </c>
      <c r="U29" s="448">
        <v>12</v>
      </c>
      <c r="V29" s="447"/>
      <c r="W29" s="446">
        <f>SUM(E29:U29)</f>
        <v>180</v>
      </c>
      <c r="X29" s="443"/>
      <c r="Y29" s="443"/>
      <c r="Z29" s="443"/>
      <c r="AA29" s="443"/>
      <c r="AB29" s="443"/>
      <c r="AC29" s="443"/>
      <c r="AD29" s="443"/>
      <c r="AE29" s="445"/>
      <c r="AF29" s="445"/>
      <c r="AG29" s="443"/>
      <c r="AH29" s="444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3"/>
      <c r="AT29" s="443"/>
      <c r="AU29" s="442"/>
      <c r="AV29" s="441"/>
      <c r="AW29" s="317"/>
      <c r="AX29" s="317"/>
      <c r="AY29" s="317"/>
      <c r="AZ29" s="317"/>
      <c r="BA29" s="317"/>
      <c r="BB29" s="317"/>
      <c r="BC29" s="317"/>
      <c r="BD29" s="317"/>
      <c r="BE29" s="358"/>
      <c r="BF29" s="358"/>
    </row>
    <row r="30" spans="1:58" ht="24.75" customHeight="1">
      <c r="A30" s="438"/>
      <c r="B30" s="437" t="s">
        <v>113</v>
      </c>
      <c r="C30" s="436"/>
      <c r="D30" s="435"/>
      <c r="E30" s="331">
        <f>SUM(E6:E29)</f>
        <v>36</v>
      </c>
      <c r="F30" s="331">
        <f>SUM(F6:F29)</f>
        <v>36</v>
      </c>
      <c r="G30" s="331">
        <f>SUM(G6:G29)</f>
        <v>36</v>
      </c>
      <c r="H30" s="331">
        <f>SUM(H6:H29)</f>
        <v>36</v>
      </c>
      <c r="I30" s="331">
        <f>SUM(I6:I29)</f>
        <v>36</v>
      </c>
      <c r="J30" s="331">
        <f>SUM(J6:J29)</f>
        <v>36</v>
      </c>
      <c r="K30" s="331">
        <f>SUM(K6:K29)</f>
        <v>36</v>
      </c>
      <c r="L30" s="331">
        <f>SUM(L6:L29)</f>
        <v>36</v>
      </c>
      <c r="M30" s="331">
        <f>M6+M8+M10+M14+M16+M26</f>
        <v>8</v>
      </c>
      <c r="N30" s="340">
        <v>24</v>
      </c>
      <c r="O30" s="340">
        <v>36</v>
      </c>
      <c r="P30" s="340">
        <v>36</v>
      </c>
      <c r="Q30" s="340">
        <v>36</v>
      </c>
      <c r="R30" s="340">
        <v>36</v>
      </c>
      <c r="S30" s="340">
        <f>SUM(S6:S29)</f>
        <v>36</v>
      </c>
      <c r="T30" s="340">
        <f>SUM(T6:T29)</f>
        <v>36</v>
      </c>
      <c r="U30" s="340">
        <v>12</v>
      </c>
      <c r="V30" s="332">
        <f>SUM(V6:V29)</f>
        <v>0</v>
      </c>
      <c r="W30" s="317">
        <f>SUM(W6+W8+W10+W14+W16+W26+W28+W29)</f>
        <v>548</v>
      </c>
      <c r="X30" s="335">
        <f>X6+X8+X12+X20+X22</f>
        <v>36</v>
      </c>
      <c r="Y30" s="335">
        <f>Y6+Y8+Y12+Y20+Y22</f>
        <v>36</v>
      </c>
      <c r="Z30" s="335">
        <f>Z6+Z8+Z12+Z20+Z22</f>
        <v>36</v>
      </c>
      <c r="AA30" s="335">
        <f>AA6+AA8+AA12+AA20+AA22</f>
        <v>36</v>
      </c>
      <c r="AB30" s="335">
        <f>AB6+AB8+AB12+AB20+AB22</f>
        <v>36</v>
      </c>
      <c r="AC30" s="335">
        <f>AC6+AC8+AC12+AC20+AC22</f>
        <v>36</v>
      </c>
      <c r="AD30" s="335">
        <f>AD6+AD8+AD12+AD20+AD22</f>
        <v>36</v>
      </c>
      <c r="AE30" s="335">
        <f>AE6+AE8+AE12+AE20+AE22</f>
        <v>36</v>
      </c>
      <c r="AF30" s="335">
        <f>AF6+AF8+AF12+AF20+AF22</f>
        <v>36</v>
      </c>
      <c r="AG30" s="335">
        <f>AG6+AG8+AG12+AG20+AG22</f>
        <v>36</v>
      </c>
      <c r="AH30" s="335">
        <f>AH6+AH8+AH12+AH20+AH22</f>
        <v>36</v>
      </c>
      <c r="AI30" s="335">
        <f>AI6+AI8+AI12+AI20+AI22</f>
        <v>32</v>
      </c>
      <c r="AJ30" s="370">
        <v>12</v>
      </c>
      <c r="AK30" s="370">
        <v>36</v>
      </c>
      <c r="AL30" s="370">
        <v>36</v>
      </c>
      <c r="AM30" s="370">
        <v>36</v>
      </c>
      <c r="AN30" s="370">
        <v>36</v>
      </c>
      <c r="AO30" s="370">
        <v>24</v>
      </c>
      <c r="AP30" s="370">
        <v>36</v>
      </c>
      <c r="AQ30" s="370">
        <v>36</v>
      </c>
      <c r="AR30" s="370">
        <v>36</v>
      </c>
      <c r="AS30" s="370">
        <v>36</v>
      </c>
      <c r="AT30" s="340">
        <v>36</v>
      </c>
      <c r="AU30" s="331"/>
      <c r="AV30" s="383"/>
      <c r="AW30" s="332"/>
      <c r="AX30" s="332">
        <f>AX6+AX8+AX12+AX18+AX19+AX20+AX22+AX24+AX25</f>
        <v>788</v>
      </c>
      <c r="AY30" s="332"/>
      <c r="AZ30" s="332"/>
      <c r="BA30" s="332"/>
      <c r="BB30" s="332"/>
      <c r="BC30" s="332"/>
      <c r="BD30" s="332"/>
      <c r="BE30" s="331">
        <f>SUM(BE6:BE29)</f>
        <v>1140</v>
      </c>
      <c r="BF30" s="415">
        <f>SUM(BF6:BF29)</f>
        <v>608</v>
      </c>
    </row>
    <row r="31" spans="1:58" ht="21" customHeight="1">
      <c r="A31" s="438"/>
      <c r="B31" s="437" t="s">
        <v>155</v>
      </c>
      <c r="C31" s="436"/>
      <c r="D31" s="435"/>
      <c r="E31" s="440"/>
      <c r="F31" s="440"/>
      <c r="G31" s="440"/>
      <c r="H31" s="440"/>
      <c r="I31" s="440"/>
      <c r="J31" s="440"/>
      <c r="K31" s="440"/>
      <c r="L31" s="440"/>
      <c r="M31" s="440">
        <f>M7+M11+M15+M17+M27</f>
        <v>28</v>
      </c>
      <c r="N31" s="440"/>
      <c r="O31" s="440"/>
      <c r="P31" s="440"/>
      <c r="Q31" s="440"/>
      <c r="R31" s="331"/>
      <c r="S31" s="331"/>
      <c r="T31" s="331"/>
      <c r="U31" s="331"/>
      <c r="V31" s="332"/>
      <c r="W31" s="317">
        <v>28</v>
      </c>
      <c r="X31" s="439">
        <f>X7+X9+X13+X21+X23</f>
        <v>2</v>
      </c>
      <c r="Y31" s="439">
        <f>Y7+Y9+Y13+Y21+Y23</f>
        <v>2</v>
      </c>
      <c r="Z31" s="439">
        <f>Z7+Z9+Z13+Z21+Z23</f>
        <v>2</v>
      </c>
      <c r="AA31" s="439">
        <f>AA7+AA9+AA13+AA21+AA23</f>
        <v>2</v>
      </c>
      <c r="AB31" s="439">
        <f>AB7+AB9+AB13+AB21+AB23</f>
        <v>2</v>
      </c>
      <c r="AC31" s="439">
        <f>AC7+AC9+AC13+AC21+AC23</f>
        <v>2</v>
      </c>
      <c r="AD31" s="439">
        <f>AD7+AD9+AD13+AD21+AD23</f>
        <v>2</v>
      </c>
      <c r="AE31" s="439">
        <f>AE7+AE9+AE13+AE21+AE23</f>
        <v>2</v>
      </c>
      <c r="AF31" s="439">
        <f>AF7+AF9+AF13+AF21+AF23</f>
        <v>0</v>
      </c>
      <c r="AG31" s="439">
        <f>AG7+AG9+AG13+AG21+AG23</f>
        <v>2</v>
      </c>
      <c r="AH31" s="439">
        <f>AH7+AH9+AH13+AH21+AH23</f>
        <v>0</v>
      </c>
      <c r="AI31" s="439">
        <f>AI7+AI9+AI13+AI21+AI23</f>
        <v>4</v>
      </c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331"/>
      <c r="AU31" s="331"/>
      <c r="AV31" s="383"/>
      <c r="AW31" s="332"/>
      <c r="AX31" s="332">
        <f>AX7+AX9+AX13+AX21+AX23</f>
        <v>22</v>
      </c>
      <c r="AY31" s="332"/>
      <c r="AZ31" s="332"/>
      <c r="BA31" s="332"/>
      <c r="BB31" s="332"/>
      <c r="BC31" s="332"/>
      <c r="BD31" s="332"/>
      <c r="BE31" s="331"/>
      <c r="BF31" s="331"/>
    </row>
    <row r="32" spans="1:58" ht="21" customHeight="1">
      <c r="A32" s="438"/>
      <c r="B32" s="437" t="s">
        <v>178</v>
      </c>
      <c r="C32" s="436"/>
      <c r="D32" s="435"/>
      <c r="E32" s="331">
        <f>E30+E31</f>
        <v>36</v>
      </c>
      <c r="F32" s="331">
        <f>F30+F31</f>
        <v>36</v>
      </c>
      <c r="G32" s="331">
        <f>G30+G31</f>
        <v>36</v>
      </c>
      <c r="H32" s="331">
        <f>H30+H31</f>
        <v>36</v>
      </c>
      <c r="I32" s="331">
        <f>I30+I31</f>
        <v>36</v>
      </c>
      <c r="J32" s="331">
        <f>J30+J31</f>
        <v>36</v>
      </c>
      <c r="K32" s="331">
        <f>K30+K31</f>
        <v>36</v>
      </c>
      <c r="L32" s="331">
        <f>L30+L31</f>
        <v>36</v>
      </c>
      <c r="M32" s="331">
        <f>M30+M31</f>
        <v>36</v>
      </c>
      <c r="N32" s="331">
        <f>N30+N31</f>
        <v>24</v>
      </c>
      <c r="O32" s="331">
        <f>O30+O31</f>
        <v>36</v>
      </c>
      <c r="P32" s="331">
        <f>P30+P31</f>
        <v>36</v>
      </c>
      <c r="Q32" s="331">
        <f>Q30+Q31</f>
        <v>36</v>
      </c>
      <c r="R32" s="331"/>
      <c r="S32" s="331"/>
      <c r="T32" s="331"/>
      <c r="U32" s="331"/>
      <c r="V32" s="332"/>
      <c r="W32" s="317">
        <f>W30+W31</f>
        <v>576</v>
      </c>
      <c r="X32" s="335">
        <f>X30+X31</f>
        <v>38</v>
      </c>
      <c r="Y32" s="335">
        <f>Y30+Y31</f>
        <v>38</v>
      </c>
      <c r="Z32" s="335">
        <f>Z30+Z31</f>
        <v>38</v>
      </c>
      <c r="AA32" s="335">
        <f>AA30+AA31</f>
        <v>38</v>
      </c>
      <c r="AB32" s="335">
        <f>AB30+AB31</f>
        <v>38</v>
      </c>
      <c r="AC32" s="335">
        <f>AC30+AC31</f>
        <v>38</v>
      </c>
      <c r="AD32" s="335">
        <f>AD30+AD31</f>
        <v>38</v>
      </c>
      <c r="AE32" s="335">
        <f>AE30+AE31</f>
        <v>38</v>
      </c>
      <c r="AF32" s="335">
        <f>AF30+AF31</f>
        <v>36</v>
      </c>
      <c r="AG32" s="335">
        <f>AG30+AG31</f>
        <v>38</v>
      </c>
      <c r="AH32" s="335">
        <f>AH30+AH31</f>
        <v>36</v>
      </c>
      <c r="AI32" s="335">
        <f>AI30+AI31</f>
        <v>36</v>
      </c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1"/>
      <c r="AU32" s="331"/>
      <c r="AV32" s="383"/>
      <c r="AW32" s="332"/>
      <c r="AX32" s="332">
        <f>AX30+AX31</f>
        <v>810</v>
      </c>
      <c r="AY32" s="332"/>
      <c r="AZ32" s="332"/>
      <c r="BA32" s="332"/>
      <c r="BB32" s="332"/>
      <c r="BC32" s="332"/>
      <c r="BD32" s="332"/>
      <c r="BE32" s="331"/>
      <c r="BF32" s="331"/>
    </row>
    <row r="33" spans="1:58" ht="18.75" customHeight="1">
      <c r="A33" s="327"/>
      <c r="B33" s="27"/>
      <c r="C33" s="27"/>
      <c r="D33" s="27"/>
      <c r="E33" s="324"/>
      <c r="F33" s="324"/>
      <c r="G33" s="324"/>
      <c r="H33" s="324"/>
      <c r="I33" s="324"/>
      <c r="J33" s="324"/>
      <c r="K33" s="324"/>
      <c r="L33" s="324"/>
      <c r="M33" s="324"/>
      <c r="N33" s="432">
        <v>12</v>
      </c>
      <c r="O33" s="324"/>
      <c r="P33" s="324"/>
      <c r="Q33" s="324"/>
      <c r="R33" s="324"/>
      <c r="S33" s="324"/>
      <c r="T33" s="324"/>
      <c r="U33" s="434">
        <v>24</v>
      </c>
      <c r="V33" s="324"/>
      <c r="W33" s="325"/>
      <c r="X33" s="325"/>
      <c r="Y33" s="324"/>
      <c r="Z33" s="324"/>
      <c r="AA33" s="324"/>
      <c r="AB33" s="324"/>
      <c r="AC33" s="324"/>
      <c r="AD33" s="324"/>
      <c r="AE33" s="324"/>
      <c r="AF33" s="423"/>
      <c r="AG33" s="433"/>
      <c r="AH33" s="324"/>
      <c r="AI33" s="324"/>
      <c r="AJ33" s="432" t="s">
        <v>177</v>
      </c>
      <c r="AK33" s="324"/>
      <c r="AL33" s="324"/>
      <c r="AM33" s="324"/>
      <c r="AN33" s="323"/>
      <c r="AO33" s="431">
        <v>12</v>
      </c>
      <c r="AQ33" s="324"/>
      <c r="AR33" s="324"/>
      <c r="AS33" s="324"/>
      <c r="AT33" s="324"/>
      <c r="AU33" s="430">
        <v>18</v>
      </c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</row>
    <row r="34" spans="1:58" s="310" customFormat="1" ht="18.75" customHeight="1">
      <c r="A34" s="327"/>
      <c r="B34" s="27"/>
      <c r="C34" s="27"/>
      <c r="D34" s="27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5"/>
      <c r="X34" s="325"/>
      <c r="Y34" s="324"/>
      <c r="Z34" s="324"/>
      <c r="AA34" s="324"/>
      <c r="AB34" s="324"/>
      <c r="AC34" s="324"/>
      <c r="AD34" s="324"/>
      <c r="AE34" s="324"/>
      <c r="AF34" s="422"/>
      <c r="AG34" s="324"/>
      <c r="AH34" s="324"/>
      <c r="AI34" s="324"/>
      <c r="AJ34" s="324"/>
      <c r="AK34" s="324"/>
      <c r="AL34" s="324"/>
      <c r="AM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</row>
    <row r="35" spans="1:58" ht="18" customHeight="1">
      <c r="E35" s="429"/>
      <c r="F35" s="423"/>
      <c r="G35" s="423"/>
      <c r="H35" s="423"/>
      <c r="I35" s="423"/>
      <c r="J35" s="423"/>
      <c r="K35" s="423"/>
      <c r="L35" s="423"/>
      <c r="M35" s="318"/>
      <c r="N35" s="423"/>
      <c r="O35" s="427" t="s">
        <v>15</v>
      </c>
      <c r="P35" s="427"/>
      <c r="Q35" s="427"/>
      <c r="R35" s="427"/>
      <c r="S35" s="423"/>
      <c r="T35" s="317"/>
      <c r="U35" s="423"/>
      <c r="V35" s="427" t="s">
        <v>16</v>
      </c>
      <c r="W35" s="427"/>
      <c r="X35" s="427"/>
      <c r="Y35" s="427"/>
      <c r="Z35" s="423"/>
      <c r="AA35" s="428"/>
      <c r="AB35" s="423"/>
      <c r="AC35" s="424" t="s">
        <v>17</v>
      </c>
      <c r="AD35" s="424"/>
      <c r="AE35" s="424"/>
      <c r="AF35" s="424"/>
      <c r="AG35" s="423"/>
      <c r="AH35" s="423"/>
      <c r="AI35" s="325"/>
      <c r="AJ35" s="423"/>
      <c r="AK35" s="427"/>
      <c r="AL35" s="427"/>
      <c r="AM35" s="427"/>
      <c r="AN35" s="427"/>
      <c r="AO35" s="423"/>
      <c r="AP35" s="325"/>
      <c r="AQ35" s="422"/>
      <c r="AR35" s="426"/>
      <c r="AS35" s="426"/>
      <c r="AT35" s="426"/>
      <c r="AU35" s="426"/>
      <c r="AV35" s="423"/>
      <c r="AW35" s="425" t="s">
        <v>108</v>
      </c>
      <c r="AX35" s="423"/>
      <c r="AY35" s="424" t="s">
        <v>18</v>
      </c>
      <c r="AZ35" s="424"/>
      <c r="BA35" s="424"/>
      <c r="BB35" s="424"/>
      <c r="BC35" s="424"/>
      <c r="BD35" s="424"/>
      <c r="BE35" s="423"/>
      <c r="BF35" s="423"/>
    </row>
    <row r="36" spans="1:58" s="310" customFormat="1" ht="18.75" customHeight="1">
      <c r="A36" s="327"/>
      <c r="B36" s="27"/>
      <c r="C36" s="27"/>
      <c r="D36" s="27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5"/>
      <c r="X36" s="325"/>
      <c r="Y36" s="324"/>
      <c r="Z36" s="324"/>
      <c r="AA36" s="324"/>
      <c r="AB36" s="324"/>
      <c r="AC36" s="324"/>
      <c r="AD36" s="324"/>
      <c r="AE36" s="324"/>
      <c r="AF36" s="422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</row>
    <row r="37" spans="1:58" s="310" customFormat="1" ht="18.75" customHeight="1">
      <c r="A37" s="327"/>
      <c r="B37" s="27"/>
      <c r="C37" s="27"/>
      <c r="D37" s="27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  <c r="V37" s="421"/>
      <c r="W37" s="37"/>
      <c r="X37" s="37"/>
      <c r="Y37" s="421"/>
      <c r="Z37" s="421"/>
      <c r="AA37" s="421"/>
      <c r="AB37" s="421"/>
      <c r="AC37" s="421"/>
      <c r="AD37" s="421"/>
      <c r="AE37" s="421"/>
      <c r="AG37" s="421"/>
      <c r="AH37" s="421"/>
      <c r="AI37" s="421"/>
      <c r="AJ37" s="421"/>
      <c r="AK37" s="421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</row>
  </sheetData>
  <mergeCells count="41">
    <mergeCell ref="AW18:AW19"/>
    <mergeCell ref="AU20:AU25"/>
    <mergeCell ref="AW24:AW25"/>
    <mergeCell ref="AO14:AO18"/>
    <mergeCell ref="B8:B9"/>
    <mergeCell ref="D1:D5"/>
    <mergeCell ref="C8:C9"/>
    <mergeCell ref="B10:B11"/>
    <mergeCell ref="C10:C11"/>
    <mergeCell ref="V28:V29"/>
    <mergeCell ref="A1:A5"/>
    <mergeCell ref="B1:B5"/>
    <mergeCell ref="C1:C5"/>
    <mergeCell ref="B22:B23"/>
    <mergeCell ref="C22:C23"/>
    <mergeCell ref="A6:A32"/>
    <mergeCell ref="B31:D31"/>
    <mergeCell ref="B32:D32"/>
    <mergeCell ref="B6:B7"/>
    <mergeCell ref="C6:C7"/>
    <mergeCell ref="CS1:CV1"/>
    <mergeCell ref="BE1:BE5"/>
    <mergeCell ref="BF1:BF5"/>
    <mergeCell ref="E2:BD2"/>
    <mergeCell ref="E4:BD4"/>
    <mergeCell ref="AW1:AY1"/>
    <mergeCell ref="BA1:BD1"/>
    <mergeCell ref="AR35:AU35"/>
    <mergeCell ref="B30:D30"/>
    <mergeCell ref="O35:R35"/>
    <mergeCell ref="V35:Y35"/>
    <mergeCell ref="AK35:AN35"/>
    <mergeCell ref="B26:B27"/>
    <mergeCell ref="C26:C27"/>
    <mergeCell ref="C16:C17"/>
    <mergeCell ref="B14:B15"/>
    <mergeCell ref="C14:C15"/>
    <mergeCell ref="B12:B13"/>
    <mergeCell ref="C12:C13"/>
    <mergeCell ref="U26:U28"/>
    <mergeCell ref="C20:C21"/>
  </mergeCells>
  <pageMargins left="0.31496062992125984" right="0.31496062992125984" top="0.35433070866141736" bottom="0.35433070866141736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44"/>
  <sheetViews>
    <sheetView zoomScale="70" zoomScaleNormal="70" workbookViewId="0">
      <selection activeCell="A42" sqref="A42"/>
    </sheetView>
  </sheetViews>
  <sheetFormatPr defaultRowHeight="12.75"/>
  <cols>
    <col min="1" max="1" width="9.140625" style="10"/>
    <col min="2" max="2" width="9.140625" style="312"/>
    <col min="3" max="3" width="27.7109375" style="311" customWidth="1"/>
    <col min="4" max="4" width="9.140625" style="10"/>
    <col min="5" max="22" width="3.85546875" style="10" customWidth="1"/>
    <col min="23" max="23" width="5.7109375" style="10" customWidth="1"/>
    <col min="24" max="24" width="3.85546875" style="310" customWidth="1"/>
    <col min="25" max="26" width="3.85546875" style="10" customWidth="1"/>
    <col min="27" max="27" width="5.28515625" style="10" customWidth="1"/>
    <col min="28" max="41" width="3.85546875" style="10" customWidth="1"/>
    <col min="42" max="42" width="4.28515625" style="10" customWidth="1"/>
    <col min="43" max="45" width="3.85546875" style="10" customWidth="1"/>
    <col min="46" max="46" width="4.140625" style="10" customWidth="1"/>
    <col min="47" max="47" width="4.85546875" style="10" customWidth="1"/>
    <col min="48" max="50" width="3.85546875" style="10" customWidth="1"/>
    <col min="51" max="51" width="5.5703125" style="10" customWidth="1"/>
    <col min="52" max="55" width="3.85546875" style="10" customWidth="1"/>
    <col min="56" max="56" width="8.28515625" style="10" customWidth="1"/>
    <col min="57" max="257" width="9.140625" style="10"/>
    <col min="258" max="258" width="27.7109375" style="10" customWidth="1"/>
    <col min="259" max="259" width="9.140625" style="10"/>
    <col min="260" max="277" width="3.85546875" style="10" customWidth="1"/>
    <col min="278" max="278" width="5" style="10" customWidth="1"/>
    <col min="279" max="306" width="3.85546875" style="10" customWidth="1"/>
    <col min="307" max="307" width="5.5703125" style="10" customWidth="1"/>
    <col min="308" max="311" width="3.85546875" style="10" customWidth="1"/>
    <col min="312" max="312" width="8.28515625" style="10" customWidth="1"/>
    <col min="313" max="513" width="9.140625" style="10"/>
    <col min="514" max="514" width="27.7109375" style="10" customWidth="1"/>
    <col min="515" max="515" width="9.140625" style="10"/>
    <col min="516" max="533" width="3.85546875" style="10" customWidth="1"/>
    <col min="534" max="534" width="5" style="10" customWidth="1"/>
    <col min="535" max="562" width="3.85546875" style="10" customWidth="1"/>
    <col min="563" max="563" width="5.5703125" style="10" customWidth="1"/>
    <col min="564" max="567" width="3.85546875" style="10" customWidth="1"/>
    <col min="568" max="568" width="8.28515625" style="10" customWidth="1"/>
    <col min="569" max="769" width="9.140625" style="10"/>
    <col min="770" max="770" width="27.7109375" style="10" customWidth="1"/>
    <col min="771" max="771" width="9.140625" style="10"/>
    <col min="772" max="789" width="3.85546875" style="10" customWidth="1"/>
    <col min="790" max="790" width="5" style="10" customWidth="1"/>
    <col min="791" max="818" width="3.85546875" style="10" customWidth="1"/>
    <col min="819" max="819" width="5.5703125" style="10" customWidth="1"/>
    <col min="820" max="823" width="3.85546875" style="10" customWidth="1"/>
    <col min="824" max="824" width="8.28515625" style="10" customWidth="1"/>
    <col min="825" max="1025" width="9.140625" style="10"/>
    <col min="1026" max="1026" width="27.7109375" style="10" customWidth="1"/>
    <col min="1027" max="1027" width="9.140625" style="10"/>
    <col min="1028" max="1045" width="3.85546875" style="10" customWidth="1"/>
    <col min="1046" max="1046" width="5" style="10" customWidth="1"/>
    <col min="1047" max="1074" width="3.85546875" style="10" customWidth="1"/>
    <col min="1075" max="1075" width="5.5703125" style="10" customWidth="1"/>
    <col min="1076" max="1079" width="3.85546875" style="10" customWidth="1"/>
    <col min="1080" max="1080" width="8.28515625" style="10" customWidth="1"/>
    <col min="1081" max="1281" width="9.140625" style="10"/>
    <col min="1282" max="1282" width="27.7109375" style="10" customWidth="1"/>
    <col min="1283" max="1283" width="9.140625" style="10"/>
    <col min="1284" max="1301" width="3.85546875" style="10" customWidth="1"/>
    <col min="1302" max="1302" width="5" style="10" customWidth="1"/>
    <col min="1303" max="1330" width="3.85546875" style="10" customWidth="1"/>
    <col min="1331" max="1331" width="5.5703125" style="10" customWidth="1"/>
    <col min="1332" max="1335" width="3.85546875" style="10" customWidth="1"/>
    <col min="1336" max="1336" width="8.28515625" style="10" customWidth="1"/>
    <col min="1337" max="1537" width="9.140625" style="10"/>
    <col min="1538" max="1538" width="27.7109375" style="10" customWidth="1"/>
    <col min="1539" max="1539" width="9.140625" style="10"/>
    <col min="1540" max="1557" width="3.85546875" style="10" customWidth="1"/>
    <col min="1558" max="1558" width="5" style="10" customWidth="1"/>
    <col min="1559" max="1586" width="3.85546875" style="10" customWidth="1"/>
    <col min="1587" max="1587" width="5.5703125" style="10" customWidth="1"/>
    <col min="1588" max="1591" width="3.85546875" style="10" customWidth="1"/>
    <col min="1592" max="1592" width="8.28515625" style="10" customWidth="1"/>
    <col min="1593" max="1793" width="9.140625" style="10"/>
    <col min="1794" max="1794" width="27.7109375" style="10" customWidth="1"/>
    <col min="1795" max="1795" width="9.140625" style="10"/>
    <col min="1796" max="1813" width="3.85546875" style="10" customWidth="1"/>
    <col min="1814" max="1814" width="5" style="10" customWidth="1"/>
    <col min="1815" max="1842" width="3.85546875" style="10" customWidth="1"/>
    <col min="1843" max="1843" width="5.5703125" style="10" customWidth="1"/>
    <col min="1844" max="1847" width="3.85546875" style="10" customWidth="1"/>
    <col min="1848" max="1848" width="8.28515625" style="10" customWidth="1"/>
    <col min="1849" max="2049" width="9.140625" style="10"/>
    <col min="2050" max="2050" width="27.7109375" style="10" customWidth="1"/>
    <col min="2051" max="2051" width="9.140625" style="10"/>
    <col min="2052" max="2069" width="3.85546875" style="10" customWidth="1"/>
    <col min="2070" max="2070" width="5" style="10" customWidth="1"/>
    <col min="2071" max="2098" width="3.85546875" style="10" customWidth="1"/>
    <col min="2099" max="2099" width="5.5703125" style="10" customWidth="1"/>
    <col min="2100" max="2103" width="3.85546875" style="10" customWidth="1"/>
    <col min="2104" max="2104" width="8.28515625" style="10" customWidth="1"/>
    <col min="2105" max="2305" width="9.140625" style="10"/>
    <col min="2306" max="2306" width="27.7109375" style="10" customWidth="1"/>
    <col min="2307" max="2307" width="9.140625" style="10"/>
    <col min="2308" max="2325" width="3.85546875" style="10" customWidth="1"/>
    <col min="2326" max="2326" width="5" style="10" customWidth="1"/>
    <col min="2327" max="2354" width="3.85546875" style="10" customWidth="1"/>
    <col min="2355" max="2355" width="5.5703125" style="10" customWidth="1"/>
    <col min="2356" max="2359" width="3.85546875" style="10" customWidth="1"/>
    <col min="2360" max="2360" width="8.28515625" style="10" customWidth="1"/>
    <col min="2361" max="2561" width="9.140625" style="10"/>
    <col min="2562" max="2562" width="27.7109375" style="10" customWidth="1"/>
    <col min="2563" max="2563" width="9.140625" style="10"/>
    <col min="2564" max="2581" width="3.85546875" style="10" customWidth="1"/>
    <col min="2582" max="2582" width="5" style="10" customWidth="1"/>
    <col min="2583" max="2610" width="3.85546875" style="10" customWidth="1"/>
    <col min="2611" max="2611" width="5.5703125" style="10" customWidth="1"/>
    <col min="2612" max="2615" width="3.85546875" style="10" customWidth="1"/>
    <col min="2616" max="2616" width="8.28515625" style="10" customWidth="1"/>
    <col min="2617" max="2817" width="9.140625" style="10"/>
    <col min="2818" max="2818" width="27.7109375" style="10" customWidth="1"/>
    <col min="2819" max="2819" width="9.140625" style="10"/>
    <col min="2820" max="2837" width="3.85546875" style="10" customWidth="1"/>
    <col min="2838" max="2838" width="5" style="10" customWidth="1"/>
    <col min="2839" max="2866" width="3.85546875" style="10" customWidth="1"/>
    <col min="2867" max="2867" width="5.5703125" style="10" customWidth="1"/>
    <col min="2868" max="2871" width="3.85546875" style="10" customWidth="1"/>
    <col min="2872" max="2872" width="8.28515625" style="10" customWidth="1"/>
    <col min="2873" max="3073" width="9.140625" style="10"/>
    <col min="3074" max="3074" width="27.7109375" style="10" customWidth="1"/>
    <col min="3075" max="3075" width="9.140625" style="10"/>
    <col min="3076" max="3093" width="3.85546875" style="10" customWidth="1"/>
    <col min="3094" max="3094" width="5" style="10" customWidth="1"/>
    <col min="3095" max="3122" width="3.85546875" style="10" customWidth="1"/>
    <col min="3123" max="3123" width="5.5703125" style="10" customWidth="1"/>
    <col min="3124" max="3127" width="3.85546875" style="10" customWidth="1"/>
    <col min="3128" max="3128" width="8.28515625" style="10" customWidth="1"/>
    <col min="3129" max="3329" width="9.140625" style="10"/>
    <col min="3330" max="3330" width="27.7109375" style="10" customWidth="1"/>
    <col min="3331" max="3331" width="9.140625" style="10"/>
    <col min="3332" max="3349" width="3.85546875" style="10" customWidth="1"/>
    <col min="3350" max="3350" width="5" style="10" customWidth="1"/>
    <col min="3351" max="3378" width="3.85546875" style="10" customWidth="1"/>
    <col min="3379" max="3379" width="5.5703125" style="10" customWidth="1"/>
    <col min="3380" max="3383" width="3.85546875" style="10" customWidth="1"/>
    <col min="3384" max="3384" width="8.28515625" style="10" customWidth="1"/>
    <col min="3385" max="3585" width="9.140625" style="10"/>
    <col min="3586" max="3586" width="27.7109375" style="10" customWidth="1"/>
    <col min="3587" max="3587" width="9.140625" style="10"/>
    <col min="3588" max="3605" width="3.85546875" style="10" customWidth="1"/>
    <col min="3606" max="3606" width="5" style="10" customWidth="1"/>
    <col min="3607" max="3634" width="3.85546875" style="10" customWidth="1"/>
    <col min="3635" max="3635" width="5.5703125" style="10" customWidth="1"/>
    <col min="3636" max="3639" width="3.85546875" style="10" customWidth="1"/>
    <col min="3640" max="3640" width="8.28515625" style="10" customWidth="1"/>
    <col min="3641" max="3841" width="9.140625" style="10"/>
    <col min="3842" max="3842" width="27.7109375" style="10" customWidth="1"/>
    <col min="3843" max="3843" width="9.140625" style="10"/>
    <col min="3844" max="3861" width="3.85546875" style="10" customWidth="1"/>
    <col min="3862" max="3862" width="5" style="10" customWidth="1"/>
    <col min="3863" max="3890" width="3.85546875" style="10" customWidth="1"/>
    <col min="3891" max="3891" width="5.5703125" style="10" customWidth="1"/>
    <col min="3892" max="3895" width="3.85546875" style="10" customWidth="1"/>
    <col min="3896" max="3896" width="8.28515625" style="10" customWidth="1"/>
    <col min="3897" max="4097" width="9.140625" style="10"/>
    <col min="4098" max="4098" width="27.7109375" style="10" customWidth="1"/>
    <col min="4099" max="4099" width="9.140625" style="10"/>
    <col min="4100" max="4117" width="3.85546875" style="10" customWidth="1"/>
    <col min="4118" max="4118" width="5" style="10" customWidth="1"/>
    <col min="4119" max="4146" width="3.85546875" style="10" customWidth="1"/>
    <col min="4147" max="4147" width="5.5703125" style="10" customWidth="1"/>
    <col min="4148" max="4151" width="3.85546875" style="10" customWidth="1"/>
    <col min="4152" max="4152" width="8.28515625" style="10" customWidth="1"/>
    <col min="4153" max="4353" width="9.140625" style="10"/>
    <col min="4354" max="4354" width="27.7109375" style="10" customWidth="1"/>
    <col min="4355" max="4355" width="9.140625" style="10"/>
    <col min="4356" max="4373" width="3.85546875" style="10" customWidth="1"/>
    <col min="4374" max="4374" width="5" style="10" customWidth="1"/>
    <col min="4375" max="4402" width="3.85546875" style="10" customWidth="1"/>
    <col min="4403" max="4403" width="5.5703125" style="10" customWidth="1"/>
    <col min="4404" max="4407" width="3.85546875" style="10" customWidth="1"/>
    <col min="4408" max="4408" width="8.28515625" style="10" customWidth="1"/>
    <col min="4409" max="4609" width="9.140625" style="10"/>
    <col min="4610" max="4610" width="27.7109375" style="10" customWidth="1"/>
    <col min="4611" max="4611" width="9.140625" style="10"/>
    <col min="4612" max="4629" width="3.85546875" style="10" customWidth="1"/>
    <col min="4630" max="4630" width="5" style="10" customWidth="1"/>
    <col min="4631" max="4658" width="3.85546875" style="10" customWidth="1"/>
    <col min="4659" max="4659" width="5.5703125" style="10" customWidth="1"/>
    <col min="4660" max="4663" width="3.85546875" style="10" customWidth="1"/>
    <col min="4664" max="4664" width="8.28515625" style="10" customWidth="1"/>
    <col min="4665" max="4865" width="9.140625" style="10"/>
    <col min="4866" max="4866" width="27.7109375" style="10" customWidth="1"/>
    <col min="4867" max="4867" width="9.140625" style="10"/>
    <col min="4868" max="4885" width="3.85546875" style="10" customWidth="1"/>
    <col min="4886" max="4886" width="5" style="10" customWidth="1"/>
    <col min="4887" max="4914" width="3.85546875" style="10" customWidth="1"/>
    <col min="4915" max="4915" width="5.5703125" style="10" customWidth="1"/>
    <col min="4916" max="4919" width="3.85546875" style="10" customWidth="1"/>
    <col min="4920" max="4920" width="8.28515625" style="10" customWidth="1"/>
    <col min="4921" max="5121" width="9.140625" style="10"/>
    <col min="5122" max="5122" width="27.7109375" style="10" customWidth="1"/>
    <col min="5123" max="5123" width="9.140625" style="10"/>
    <col min="5124" max="5141" width="3.85546875" style="10" customWidth="1"/>
    <col min="5142" max="5142" width="5" style="10" customWidth="1"/>
    <col min="5143" max="5170" width="3.85546875" style="10" customWidth="1"/>
    <col min="5171" max="5171" width="5.5703125" style="10" customWidth="1"/>
    <col min="5172" max="5175" width="3.85546875" style="10" customWidth="1"/>
    <col min="5176" max="5176" width="8.28515625" style="10" customWidth="1"/>
    <col min="5177" max="5377" width="9.140625" style="10"/>
    <col min="5378" max="5378" width="27.7109375" style="10" customWidth="1"/>
    <col min="5379" max="5379" width="9.140625" style="10"/>
    <col min="5380" max="5397" width="3.85546875" style="10" customWidth="1"/>
    <col min="5398" max="5398" width="5" style="10" customWidth="1"/>
    <col min="5399" max="5426" width="3.85546875" style="10" customWidth="1"/>
    <col min="5427" max="5427" width="5.5703125" style="10" customWidth="1"/>
    <col min="5428" max="5431" width="3.85546875" style="10" customWidth="1"/>
    <col min="5432" max="5432" width="8.28515625" style="10" customWidth="1"/>
    <col min="5433" max="5633" width="9.140625" style="10"/>
    <col min="5634" max="5634" width="27.7109375" style="10" customWidth="1"/>
    <col min="5635" max="5635" width="9.140625" style="10"/>
    <col min="5636" max="5653" width="3.85546875" style="10" customWidth="1"/>
    <col min="5654" max="5654" width="5" style="10" customWidth="1"/>
    <col min="5655" max="5682" width="3.85546875" style="10" customWidth="1"/>
    <col min="5683" max="5683" width="5.5703125" style="10" customWidth="1"/>
    <col min="5684" max="5687" width="3.85546875" style="10" customWidth="1"/>
    <col min="5688" max="5688" width="8.28515625" style="10" customWidth="1"/>
    <col min="5689" max="5889" width="9.140625" style="10"/>
    <col min="5890" max="5890" width="27.7109375" style="10" customWidth="1"/>
    <col min="5891" max="5891" width="9.140625" style="10"/>
    <col min="5892" max="5909" width="3.85546875" style="10" customWidth="1"/>
    <col min="5910" max="5910" width="5" style="10" customWidth="1"/>
    <col min="5911" max="5938" width="3.85546875" style="10" customWidth="1"/>
    <col min="5939" max="5939" width="5.5703125" style="10" customWidth="1"/>
    <col min="5940" max="5943" width="3.85546875" style="10" customWidth="1"/>
    <col min="5944" max="5944" width="8.28515625" style="10" customWidth="1"/>
    <col min="5945" max="6145" width="9.140625" style="10"/>
    <col min="6146" max="6146" width="27.7109375" style="10" customWidth="1"/>
    <col min="6147" max="6147" width="9.140625" style="10"/>
    <col min="6148" max="6165" width="3.85546875" style="10" customWidth="1"/>
    <col min="6166" max="6166" width="5" style="10" customWidth="1"/>
    <col min="6167" max="6194" width="3.85546875" style="10" customWidth="1"/>
    <col min="6195" max="6195" width="5.5703125" style="10" customWidth="1"/>
    <col min="6196" max="6199" width="3.85546875" style="10" customWidth="1"/>
    <col min="6200" max="6200" width="8.28515625" style="10" customWidth="1"/>
    <col min="6201" max="6401" width="9.140625" style="10"/>
    <col min="6402" max="6402" width="27.7109375" style="10" customWidth="1"/>
    <col min="6403" max="6403" width="9.140625" style="10"/>
    <col min="6404" max="6421" width="3.85546875" style="10" customWidth="1"/>
    <col min="6422" max="6422" width="5" style="10" customWidth="1"/>
    <col min="6423" max="6450" width="3.85546875" style="10" customWidth="1"/>
    <col min="6451" max="6451" width="5.5703125" style="10" customWidth="1"/>
    <col min="6452" max="6455" width="3.85546875" style="10" customWidth="1"/>
    <col min="6456" max="6456" width="8.28515625" style="10" customWidth="1"/>
    <col min="6457" max="6657" width="9.140625" style="10"/>
    <col min="6658" max="6658" width="27.7109375" style="10" customWidth="1"/>
    <col min="6659" max="6659" width="9.140625" style="10"/>
    <col min="6660" max="6677" width="3.85546875" style="10" customWidth="1"/>
    <col min="6678" max="6678" width="5" style="10" customWidth="1"/>
    <col min="6679" max="6706" width="3.85546875" style="10" customWidth="1"/>
    <col min="6707" max="6707" width="5.5703125" style="10" customWidth="1"/>
    <col min="6708" max="6711" width="3.85546875" style="10" customWidth="1"/>
    <col min="6712" max="6712" width="8.28515625" style="10" customWidth="1"/>
    <col min="6713" max="6913" width="9.140625" style="10"/>
    <col min="6914" max="6914" width="27.7109375" style="10" customWidth="1"/>
    <col min="6915" max="6915" width="9.140625" style="10"/>
    <col min="6916" max="6933" width="3.85546875" style="10" customWidth="1"/>
    <col min="6934" max="6934" width="5" style="10" customWidth="1"/>
    <col min="6935" max="6962" width="3.85546875" style="10" customWidth="1"/>
    <col min="6963" max="6963" width="5.5703125" style="10" customWidth="1"/>
    <col min="6964" max="6967" width="3.85546875" style="10" customWidth="1"/>
    <col min="6968" max="6968" width="8.28515625" style="10" customWidth="1"/>
    <col min="6969" max="7169" width="9.140625" style="10"/>
    <col min="7170" max="7170" width="27.7109375" style="10" customWidth="1"/>
    <col min="7171" max="7171" width="9.140625" style="10"/>
    <col min="7172" max="7189" width="3.85546875" style="10" customWidth="1"/>
    <col min="7190" max="7190" width="5" style="10" customWidth="1"/>
    <col min="7191" max="7218" width="3.85546875" style="10" customWidth="1"/>
    <col min="7219" max="7219" width="5.5703125" style="10" customWidth="1"/>
    <col min="7220" max="7223" width="3.85546875" style="10" customWidth="1"/>
    <col min="7224" max="7224" width="8.28515625" style="10" customWidth="1"/>
    <col min="7225" max="7425" width="9.140625" style="10"/>
    <col min="7426" max="7426" width="27.7109375" style="10" customWidth="1"/>
    <col min="7427" max="7427" width="9.140625" style="10"/>
    <col min="7428" max="7445" width="3.85546875" style="10" customWidth="1"/>
    <col min="7446" max="7446" width="5" style="10" customWidth="1"/>
    <col min="7447" max="7474" width="3.85546875" style="10" customWidth="1"/>
    <col min="7475" max="7475" width="5.5703125" style="10" customWidth="1"/>
    <col min="7476" max="7479" width="3.85546875" style="10" customWidth="1"/>
    <col min="7480" max="7480" width="8.28515625" style="10" customWidth="1"/>
    <col min="7481" max="7681" width="9.140625" style="10"/>
    <col min="7682" max="7682" width="27.7109375" style="10" customWidth="1"/>
    <col min="7683" max="7683" width="9.140625" style="10"/>
    <col min="7684" max="7701" width="3.85546875" style="10" customWidth="1"/>
    <col min="7702" max="7702" width="5" style="10" customWidth="1"/>
    <col min="7703" max="7730" width="3.85546875" style="10" customWidth="1"/>
    <col min="7731" max="7731" width="5.5703125" style="10" customWidth="1"/>
    <col min="7732" max="7735" width="3.85546875" style="10" customWidth="1"/>
    <col min="7736" max="7736" width="8.28515625" style="10" customWidth="1"/>
    <col min="7737" max="7937" width="9.140625" style="10"/>
    <col min="7938" max="7938" width="27.7109375" style="10" customWidth="1"/>
    <col min="7939" max="7939" width="9.140625" style="10"/>
    <col min="7940" max="7957" width="3.85546875" style="10" customWidth="1"/>
    <col min="7958" max="7958" width="5" style="10" customWidth="1"/>
    <col min="7959" max="7986" width="3.85546875" style="10" customWidth="1"/>
    <col min="7987" max="7987" width="5.5703125" style="10" customWidth="1"/>
    <col min="7988" max="7991" width="3.85546875" style="10" customWidth="1"/>
    <col min="7992" max="7992" width="8.28515625" style="10" customWidth="1"/>
    <col min="7993" max="8193" width="9.140625" style="10"/>
    <col min="8194" max="8194" width="27.7109375" style="10" customWidth="1"/>
    <col min="8195" max="8195" width="9.140625" style="10"/>
    <col min="8196" max="8213" width="3.85546875" style="10" customWidth="1"/>
    <col min="8214" max="8214" width="5" style="10" customWidth="1"/>
    <col min="8215" max="8242" width="3.85546875" style="10" customWidth="1"/>
    <col min="8243" max="8243" width="5.5703125" style="10" customWidth="1"/>
    <col min="8244" max="8247" width="3.85546875" style="10" customWidth="1"/>
    <col min="8248" max="8248" width="8.28515625" style="10" customWidth="1"/>
    <col min="8249" max="8449" width="9.140625" style="10"/>
    <col min="8450" max="8450" width="27.7109375" style="10" customWidth="1"/>
    <col min="8451" max="8451" width="9.140625" style="10"/>
    <col min="8452" max="8469" width="3.85546875" style="10" customWidth="1"/>
    <col min="8470" max="8470" width="5" style="10" customWidth="1"/>
    <col min="8471" max="8498" width="3.85546875" style="10" customWidth="1"/>
    <col min="8499" max="8499" width="5.5703125" style="10" customWidth="1"/>
    <col min="8500" max="8503" width="3.85546875" style="10" customWidth="1"/>
    <col min="8504" max="8504" width="8.28515625" style="10" customWidth="1"/>
    <col min="8505" max="8705" width="9.140625" style="10"/>
    <col min="8706" max="8706" width="27.7109375" style="10" customWidth="1"/>
    <col min="8707" max="8707" width="9.140625" style="10"/>
    <col min="8708" max="8725" width="3.85546875" style="10" customWidth="1"/>
    <col min="8726" max="8726" width="5" style="10" customWidth="1"/>
    <col min="8727" max="8754" width="3.85546875" style="10" customWidth="1"/>
    <col min="8755" max="8755" width="5.5703125" style="10" customWidth="1"/>
    <col min="8756" max="8759" width="3.85546875" style="10" customWidth="1"/>
    <col min="8760" max="8760" width="8.28515625" style="10" customWidth="1"/>
    <col min="8761" max="8961" width="9.140625" style="10"/>
    <col min="8962" max="8962" width="27.7109375" style="10" customWidth="1"/>
    <col min="8963" max="8963" width="9.140625" style="10"/>
    <col min="8964" max="8981" width="3.85546875" style="10" customWidth="1"/>
    <col min="8982" max="8982" width="5" style="10" customWidth="1"/>
    <col min="8983" max="9010" width="3.85546875" style="10" customWidth="1"/>
    <col min="9011" max="9011" width="5.5703125" style="10" customWidth="1"/>
    <col min="9012" max="9015" width="3.85546875" style="10" customWidth="1"/>
    <col min="9016" max="9016" width="8.28515625" style="10" customWidth="1"/>
    <col min="9017" max="9217" width="9.140625" style="10"/>
    <col min="9218" max="9218" width="27.7109375" style="10" customWidth="1"/>
    <col min="9219" max="9219" width="9.140625" style="10"/>
    <col min="9220" max="9237" width="3.85546875" style="10" customWidth="1"/>
    <col min="9238" max="9238" width="5" style="10" customWidth="1"/>
    <col min="9239" max="9266" width="3.85546875" style="10" customWidth="1"/>
    <col min="9267" max="9267" width="5.5703125" style="10" customWidth="1"/>
    <col min="9268" max="9271" width="3.85546875" style="10" customWidth="1"/>
    <col min="9272" max="9272" width="8.28515625" style="10" customWidth="1"/>
    <col min="9273" max="9473" width="9.140625" style="10"/>
    <col min="9474" max="9474" width="27.7109375" style="10" customWidth="1"/>
    <col min="9475" max="9475" width="9.140625" style="10"/>
    <col min="9476" max="9493" width="3.85546875" style="10" customWidth="1"/>
    <col min="9494" max="9494" width="5" style="10" customWidth="1"/>
    <col min="9495" max="9522" width="3.85546875" style="10" customWidth="1"/>
    <col min="9523" max="9523" width="5.5703125" style="10" customWidth="1"/>
    <col min="9524" max="9527" width="3.85546875" style="10" customWidth="1"/>
    <col min="9528" max="9528" width="8.28515625" style="10" customWidth="1"/>
    <col min="9529" max="9729" width="9.140625" style="10"/>
    <col min="9730" max="9730" width="27.7109375" style="10" customWidth="1"/>
    <col min="9731" max="9731" width="9.140625" style="10"/>
    <col min="9732" max="9749" width="3.85546875" style="10" customWidth="1"/>
    <col min="9750" max="9750" width="5" style="10" customWidth="1"/>
    <col min="9751" max="9778" width="3.85546875" style="10" customWidth="1"/>
    <col min="9779" max="9779" width="5.5703125" style="10" customWidth="1"/>
    <col min="9780" max="9783" width="3.85546875" style="10" customWidth="1"/>
    <col min="9784" max="9784" width="8.28515625" style="10" customWidth="1"/>
    <col min="9785" max="9985" width="9.140625" style="10"/>
    <col min="9986" max="9986" width="27.7109375" style="10" customWidth="1"/>
    <col min="9987" max="9987" width="9.140625" style="10"/>
    <col min="9988" max="10005" width="3.85546875" style="10" customWidth="1"/>
    <col min="10006" max="10006" width="5" style="10" customWidth="1"/>
    <col min="10007" max="10034" width="3.85546875" style="10" customWidth="1"/>
    <col min="10035" max="10035" width="5.5703125" style="10" customWidth="1"/>
    <col min="10036" max="10039" width="3.85546875" style="10" customWidth="1"/>
    <col min="10040" max="10040" width="8.28515625" style="10" customWidth="1"/>
    <col min="10041" max="10241" width="9.140625" style="10"/>
    <col min="10242" max="10242" width="27.7109375" style="10" customWidth="1"/>
    <col min="10243" max="10243" width="9.140625" style="10"/>
    <col min="10244" max="10261" width="3.85546875" style="10" customWidth="1"/>
    <col min="10262" max="10262" width="5" style="10" customWidth="1"/>
    <col min="10263" max="10290" width="3.85546875" style="10" customWidth="1"/>
    <col min="10291" max="10291" width="5.5703125" style="10" customWidth="1"/>
    <col min="10292" max="10295" width="3.85546875" style="10" customWidth="1"/>
    <col min="10296" max="10296" width="8.28515625" style="10" customWidth="1"/>
    <col min="10297" max="10497" width="9.140625" style="10"/>
    <col min="10498" max="10498" width="27.7109375" style="10" customWidth="1"/>
    <col min="10499" max="10499" width="9.140625" style="10"/>
    <col min="10500" max="10517" width="3.85546875" style="10" customWidth="1"/>
    <col min="10518" max="10518" width="5" style="10" customWidth="1"/>
    <col min="10519" max="10546" width="3.85546875" style="10" customWidth="1"/>
    <col min="10547" max="10547" width="5.5703125" style="10" customWidth="1"/>
    <col min="10548" max="10551" width="3.85546875" style="10" customWidth="1"/>
    <col min="10552" max="10552" width="8.28515625" style="10" customWidth="1"/>
    <col min="10553" max="10753" width="9.140625" style="10"/>
    <col min="10754" max="10754" width="27.7109375" style="10" customWidth="1"/>
    <col min="10755" max="10755" width="9.140625" style="10"/>
    <col min="10756" max="10773" width="3.85546875" style="10" customWidth="1"/>
    <col min="10774" max="10774" width="5" style="10" customWidth="1"/>
    <col min="10775" max="10802" width="3.85546875" style="10" customWidth="1"/>
    <col min="10803" max="10803" width="5.5703125" style="10" customWidth="1"/>
    <col min="10804" max="10807" width="3.85546875" style="10" customWidth="1"/>
    <col min="10808" max="10808" width="8.28515625" style="10" customWidth="1"/>
    <col min="10809" max="11009" width="9.140625" style="10"/>
    <col min="11010" max="11010" width="27.7109375" style="10" customWidth="1"/>
    <col min="11011" max="11011" width="9.140625" style="10"/>
    <col min="11012" max="11029" width="3.85546875" style="10" customWidth="1"/>
    <col min="11030" max="11030" width="5" style="10" customWidth="1"/>
    <col min="11031" max="11058" width="3.85546875" style="10" customWidth="1"/>
    <col min="11059" max="11059" width="5.5703125" style="10" customWidth="1"/>
    <col min="11060" max="11063" width="3.85546875" style="10" customWidth="1"/>
    <col min="11064" max="11064" width="8.28515625" style="10" customWidth="1"/>
    <col min="11065" max="11265" width="9.140625" style="10"/>
    <col min="11266" max="11266" width="27.7109375" style="10" customWidth="1"/>
    <col min="11267" max="11267" width="9.140625" style="10"/>
    <col min="11268" max="11285" width="3.85546875" style="10" customWidth="1"/>
    <col min="11286" max="11286" width="5" style="10" customWidth="1"/>
    <col min="11287" max="11314" width="3.85546875" style="10" customWidth="1"/>
    <col min="11315" max="11315" width="5.5703125" style="10" customWidth="1"/>
    <col min="11316" max="11319" width="3.85546875" style="10" customWidth="1"/>
    <col min="11320" max="11320" width="8.28515625" style="10" customWidth="1"/>
    <col min="11321" max="11521" width="9.140625" style="10"/>
    <col min="11522" max="11522" width="27.7109375" style="10" customWidth="1"/>
    <col min="11523" max="11523" width="9.140625" style="10"/>
    <col min="11524" max="11541" width="3.85546875" style="10" customWidth="1"/>
    <col min="11542" max="11542" width="5" style="10" customWidth="1"/>
    <col min="11543" max="11570" width="3.85546875" style="10" customWidth="1"/>
    <col min="11571" max="11571" width="5.5703125" style="10" customWidth="1"/>
    <col min="11572" max="11575" width="3.85546875" style="10" customWidth="1"/>
    <col min="11576" max="11576" width="8.28515625" style="10" customWidth="1"/>
    <col min="11577" max="11777" width="9.140625" style="10"/>
    <col min="11778" max="11778" width="27.7109375" style="10" customWidth="1"/>
    <col min="11779" max="11779" width="9.140625" style="10"/>
    <col min="11780" max="11797" width="3.85546875" style="10" customWidth="1"/>
    <col min="11798" max="11798" width="5" style="10" customWidth="1"/>
    <col min="11799" max="11826" width="3.85546875" style="10" customWidth="1"/>
    <col min="11827" max="11827" width="5.5703125" style="10" customWidth="1"/>
    <col min="11828" max="11831" width="3.85546875" style="10" customWidth="1"/>
    <col min="11832" max="11832" width="8.28515625" style="10" customWidth="1"/>
    <col min="11833" max="12033" width="9.140625" style="10"/>
    <col min="12034" max="12034" width="27.7109375" style="10" customWidth="1"/>
    <col min="12035" max="12035" width="9.140625" style="10"/>
    <col min="12036" max="12053" width="3.85546875" style="10" customWidth="1"/>
    <col min="12054" max="12054" width="5" style="10" customWidth="1"/>
    <col min="12055" max="12082" width="3.85546875" style="10" customWidth="1"/>
    <col min="12083" max="12083" width="5.5703125" style="10" customWidth="1"/>
    <col min="12084" max="12087" width="3.85546875" style="10" customWidth="1"/>
    <col min="12088" max="12088" width="8.28515625" style="10" customWidth="1"/>
    <col min="12089" max="12289" width="9.140625" style="10"/>
    <col min="12290" max="12290" width="27.7109375" style="10" customWidth="1"/>
    <col min="12291" max="12291" width="9.140625" style="10"/>
    <col min="12292" max="12309" width="3.85546875" style="10" customWidth="1"/>
    <col min="12310" max="12310" width="5" style="10" customWidth="1"/>
    <col min="12311" max="12338" width="3.85546875" style="10" customWidth="1"/>
    <col min="12339" max="12339" width="5.5703125" style="10" customWidth="1"/>
    <col min="12340" max="12343" width="3.85546875" style="10" customWidth="1"/>
    <col min="12344" max="12344" width="8.28515625" style="10" customWidth="1"/>
    <col min="12345" max="12545" width="9.140625" style="10"/>
    <col min="12546" max="12546" width="27.7109375" style="10" customWidth="1"/>
    <col min="12547" max="12547" width="9.140625" style="10"/>
    <col min="12548" max="12565" width="3.85546875" style="10" customWidth="1"/>
    <col min="12566" max="12566" width="5" style="10" customWidth="1"/>
    <col min="12567" max="12594" width="3.85546875" style="10" customWidth="1"/>
    <col min="12595" max="12595" width="5.5703125" style="10" customWidth="1"/>
    <col min="12596" max="12599" width="3.85546875" style="10" customWidth="1"/>
    <col min="12600" max="12600" width="8.28515625" style="10" customWidth="1"/>
    <col min="12601" max="12801" width="9.140625" style="10"/>
    <col min="12802" max="12802" width="27.7109375" style="10" customWidth="1"/>
    <col min="12803" max="12803" width="9.140625" style="10"/>
    <col min="12804" max="12821" width="3.85546875" style="10" customWidth="1"/>
    <col min="12822" max="12822" width="5" style="10" customWidth="1"/>
    <col min="12823" max="12850" width="3.85546875" style="10" customWidth="1"/>
    <col min="12851" max="12851" width="5.5703125" style="10" customWidth="1"/>
    <col min="12852" max="12855" width="3.85546875" style="10" customWidth="1"/>
    <col min="12856" max="12856" width="8.28515625" style="10" customWidth="1"/>
    <col min="12857" max="13057" width="9.140625" style="10"/>
    <col min="13058" max="13058" width="27.7109375" style="10" customWidth="1"/>
    <col min="13059" max="13059" width="9.140625" style="10"/>
    <col min="13060" max="13077" width="3.85546875" style="10" customWidth="1"/>
    <col min="13078" max="13078" width="5" style="10" customWidth="1"/>
    <col min="13079" max="13106" width="3.85546875" style="10" customWidth="1"/>
    <col min="13107" max="13107" width="5.5703125" style="10" customWidth="1"/>
    <col min="13108" max="13111" width="3.85546875" style="10" customWidth="1"/>
    <col min="13112" max="13112" width="8.28515625" style="10" customWidth="1"/>
    <col min="13113" max="13313" width="9.140625" style="10"/>
    <col min="13314" max="13314" width="27.7109375" style="10" customWidth="1"/>
    <col min="13315" max="13315" width="9.140625" style="10"/>
    <col min="13316" max="13333" width="3.85546875" style="10" customWidth="1"/>
    <col min="13334" max="13334" width="5" style="10" customWidth="1"/>
    <col min="13335" max="13362" width="3.85546875" style="10" customWidth="1"/>
    <col min="13363" max="13363" width="5.5703125" style="10" customWidth="1"/>
    <col min="13364" max="13367" width="3.85546875" style="10" customWidth="1"/>
    <col min="13368" max="13368" width="8.28515625" style="10" customWidth="1"/>
    <col min="13369" max="13569" width="9.140625" style="10"/>
    <col min="13570" max="13570" width="27.7109375" style="10" customWidth="1"/>
    <col min="13571" max="13571" width="9.140625" style="10"/>
    <col min="13572" max="13589" width="3.85546875" style="10" customWidth="1"/>
    <col min="13590" max="13590" width="5" style="10" customWidth="1"/>
    <col min="13591" max="13618" width="3.85546875" style="10" customWidth="1"/>
    <col min="13619" max="13619" width="5.5703125" style="10" customWidth="1"/>
    <col min="13620" max="13623" width="3.85546875" style="10" customWidth="1"/>
    <col min="13624" max="13624" width="8.28515625" style="10" customWidth="1"/>
    <col min="13625" max="13825" width="9.140625" style="10"/>
    <col min="13826" max="13826" width="27.7109375" style="10" customWidth="1"/>
    <col min="13827" max="13827" width="9.140625" style="10"/>
    <col min="13828" max="13845" width="3.85546875" style="10" customWidth="1"/>
    <col min="13846" max="13846" width="5" style="10" customWidth="1"/>
    <col min="13847" max="13874" width="3.85546875" style="10" customWidth="1"/>
    <col min="13875" max="13875" width="5.5703125" style="10" customWidth="1"/>
    <col min="13876" max="13879" width="3.85546875" style="10" customWidth="1"/>
    <col min="13880" max="13880" width="8.28515625" style="10" customWidth="1"/>
    <col min="13881" max="14081" width="9.140625" style="10"/>
    <col min="14082" max="14082" width="27.7109375" style="10" customWidth="1"/>
    <col min="14083" max="14083" width="9.140625" style="10"/>
    <col min="14084" max="14101" width="3.85546875" style="10" customWidth="1"/>
    <col min="14102" max="14102" width="5" style="10" customWidth="1"/>
    <col min="14103" max="14130" width="3.85546875" style="10" customWidth="1"/>
    <col min="14131" max="14131" width="5.5703125" style="10" customWidth="1"/>
    <col min="14132" max="14135" width="3.85546875" style="10" customWidth="1"/>
    <col min="14136" max="14136" width="8.28515625" style="10" customWidth="1"/>
    <col min="14137" max="14337" width="9.140625" style="10"/>
    <col min="14338" max="14338" width="27.7109375" style="10" customWidth="1"/>
    <col min="14339" max="14339" width="9.140625" style="10"/>
    <col min="14340" max="14357" width="3.85546875" style="10" customWidth="1"/>
    <col min="14358" max="14358" width="5" style="10" customWidth="1"/>
    <col min="14359" max="14386" width="3.85546875" style="10" customWidth="1"/>
    <col min="14387" max="14387" width="5.5703125" style="10" customWidth="1"/>
    <col min="14388" max="14391" width="3.85546875" style="10" customWidth="1"/>
    <col min="14392" max="14392" width="8.28515625" style="10" customWidth="1"/>
    <col min="14393" max="14593" width="9.140625" style="10"/>
    <col min="14594" max="14594" width="27.7109375" style="10" customWidth="1"/>
    <col min="14595" max="14595" width="9.140625" style="10"/>
    <col min="14596" max="14613" width="3.85546875" style="10" customWidth="1"/>
    <col min="14614" max="14614" width="5" style="10" customWidth="1"/>
    <col min="14615" max="14642" width="3.85546875" style="10" customWidth="1"/>
    <col min="14643" max="14643" width="5.5703125" style="10" customWidth="1"/>
    <col min="14644" max="14647" width="3.85546875" style="10" customWidth="1"/>
    <col min="14648" max="14648" width="8.28515625" style="10" customWidth="1"/>
    <col min="14649" max="14849" width="9.140625" style="10"/>
    <col min="14850" max="14850" width="27.7109375" style="10" customWidth="1"/>
    <col min="14851" max="14851" width="9.140625" style="10"/>
    <col min="14852" max="14869" width="3.85546875" style="10" customWidth="1"/>
    <col min="14870" max="14870" width="5" style="10" customWidth="1"/>
    <col min="14871" max="14898" width="3.85546875" style="10" customWidth="1"/>
    <col min="14899" max="14899" width="5.5703125" style="10" customWidth="1"/>
    <col min="14900" max="14903" width="3.85546875" style="10" customWidth="1"/>
    <col min="14904" max="14904" width="8.28515625" style="10" customWidth="1"/>
    <col min="14905" max="15105" width="9.140625" style="10"/>
    <col min="15106" max="15106" width="27.7109375" style="10" customWidth="1"/>
    <col min="15107" max="15107" width="9.140625" style="10"/>
    <col min="15108" max="15125" width="3.85546875" style="10" customWidth="1"/>
    <col min="15126" max="15126" width="5" style="10" customWidth="1"/>
    <col min="15127" max="15154" width="3.85546875" style="10" customWidth="1"/>
    <col min="15155" max="15155" width="5.5703125" style="10" customWidth="1"/>
    <col min="15156" max="15159" width="3.85546875" style="10" customWidth="1"/>
    <col min="15160" max="15160" width="8.28515625" style="10" customWidth="1"/>
    <col min="15161" max="15361" width="9.140625" style="10"/>
    <col min="15362" max="15362" width="27.7109375" style="10" customWidth="1"/>
    <col min="15363" max="15363" width="9.140625" style="10"/>
    <col min="15364" max="15381" width="3.85546875" style="10" customWidth="1"/>
    <col min="15382" max="15382" width="5" style="10" customWidth="1"/>
    <col min="15383" max="15410" width="3.85546875" style="10" customWidth="1"/>
    <col min="15411" max="15411" width="5.5703125" style="10" customWidth="1"/>
    <col min="15412" max="15415" width="3.85546875" style="10" customWidth="1"/>
    <col min="15416" max="15416" width="8.28515625" style="10" customWidth="1"/>
    <col min="15417" max="15617" width="9.140625" style="10"/>
    <col min="15618" max="15618" width="27.7109375" style="10" customWidth="1"/>
    <col min="15619" max="15619" width="9.140625" style="10"/>
    <col min="15620" max="15637" width="3.85546875" style="10" customWidth="1"/>
    <col min="15638" max="15638" width="5" style="10" customWidth="1"/>
    <col min="15639" max="15666" width="3.85546875" style="10" customWidth="1"/>
    <col min="15667" max="15667" width="5.5703125" style="10" customWidth="1"/>
    <col min="15668" max="15671" width="3.85546875" style="10" customWidth="1"/>
    <col min="15672" max="15672" width="8.28515625" style="10" customWidth="1"/>
    <col min="15673" max="15873" width="9.140625" style="10"/>
    <col min="15874" max="15874" width="27.7109375" style="10" customWidth="1"/>
    <col min="15875" max="15875" width="9.140625" style="10"/>
    <col min="15876" max="15893" width="3.85546875" style="10" customWidth="1"/>
    <col min="15894" max="15894" width="5" style="10" customWidth="1"/>
    <col min="15895" max="15922" width="3.85546875" style="10" customWidth="1"/>
    <col min="15923" max="15923" width="5.5703125" style="10" customWidth="1"/>
    <col min="15924" max="15927" width="3.85546875" style="10" customWidth="1"/>
    <col min="15928" max="15928" width="8.28515625" style="10" customWidth="1"/>
    <col min="15929" max="16129" width="9.140625" style="10"/>
    <col min="16130" max="16130" width="27.7109375" style="10" customWidth="1"/>
    <col min="16131" max="16131" width="9.140625" style="10"/>
    <col min="16132" max="16149" width="3.85546875" style="10" customWidth="1"/>
    <col min="16150" max="16150" width="5" style="10" customWidth="1"/>
    <col min="16151" max="16178" width="3.85546875" style="10" customWidth="1"/>
    <col min="16179" max="16179" width="5.5703125" style="10" customWidth="1"/>
    <col min="16180" max="16183" width="3.85546875" style="10" customWidth="1"/>
    <col min="16184" max="16184" width="8.28515625" style="10" customWidth="1"/>
    <col min="16185" max="16384" width="9.140625" style="10"/>
  </cols>
  <sheetData>
    <row r="1" spans="1:62" ht="94.5" customHeight="1">
      <c r="A1" s="189"/>
      <c r="B1" s="190" t="s">
        <v>0</v>
      </c>
      <c r="C1" s="191" t="s">
        <v>9</v>
      </c>
      <c r="D1" s="189" t="s">
        <v>1</v>
      </c>
      <c r="E1" s="420" t="s">
        <v>21</v>
      </c>
      <c r="F1" s="420" t="s">
        <v>22</v>
      </c>
      <c r="G1" s="420" t="s">
        <v>23</v>
      </c>
      <c r="H1" s="420" t="s">
        <v>24</v>
      </c>
      <c r="I1" s="1" t="s">
        <v>25</v>
      </c>
      <c r="J1" s="420" t="s">
        <v>26</v>
      </c>
      <c r="K1" s="420" t="s">
        <v>27</v>
      </c>
      <c r="L1" s="420" t="s">
        <v>28</v>
      </c>
      <c r="M1" s="1" t="s">
        <v>29</v>
      </c>
      <c r="N1" s="160" t="s">
        <v>30</v>
      </c>
      <c r="O1" s="160" t="s">
        <v>31</v>
      </c>
      <c r="P1" s="160" t="s">
        <v>32</v>
      </c>
      <c r="Q1" s="160" t="s">
        <v>33</v>
      </c>
      <c r="R1" s="160" t="s">
        <v>34</v>
      </c>
      <c r="S1" s="160" t="s">
        <v>35</v>
      </c>
      <c r="T1" s="160" t="s">
        <v>39</v>
      </c>
      <c r="U1" s="160" t="s">
        <v>36</v>
      </c>
      <c r="V1" s="2" t="s">
        <v>14</v>
      </c>
      <c r="W1" s="160" t="s">
        <v>2</v>
      </c>
      <c r="X1" s="2" t="s">
        <v>37</v>
      </c>
      <c r="Y1" s="2" t="s">
        <v>38</v>
      </c>
      <c r="Z1" s="2" t="s">
        <v>148</v>
      </c>
      <c r="AA1" s="2" t="s">
        <v>147</v>
      </c>
      <c r="AB1" s="2" t="s">
        <v>146</v>
      </c>
      <c r="AC1" s="2" t="s">
        <v>145</v>
      </c>
      <c r="AD1" s="2" t="s">
        <v>144</v>
      </c>
      <c r="AE1" s="2" t="s">
        <v>45</v>
      </c>
      <c r="AF1" s="2" t="s">
        <v>46</v>
      </c>
      <c r="AG1" s="2" t="s">
        <v>47</v>
      </c>
      <c r="AH1" s="2" t="s">
        <v>143</v>
      </c>
      <c r="AI1" s="2" t="s">
        <v>142</v>
      </c>
      <c r="AJ1" s="1" t="s">
        <v>50</v>
      </c>
      <c r="AK1" s="1" t="s">
        <v>51</v>
      </c>
      <c r="AL1" s="1" t="s">
        <v>141</v>
      </c>
      <c r="AM1" s="1" t="s">
        <v>53</v>
      </c>
      <c r="AN1" s="1" t="s">
        <v>54</v>
      </c>
      <c r="AO1" s="1" t="s">
        <v>55</v>
      </c>
      <c r="AP1" s="1" t="s">
        <v>56</v>
      </c>
      <c r="AQ1" s="1" t="s">
        <v>57</v>
      </c>
      <c r="AR1" s="1" t="s">
        <v>140</v>
      </c>
      <c r="AS1" s="1" t="s">
        <v>59</v>
      </c>
      <c r="AT1" s="1" t="s">
        <v>60</v>
      </c>
      <c r="AU1" s="1" t="s">
        <v>139</v>
      </c>
      <c r="AV1" s="1" t="s">
        <v>138</v>
      </c>
      <c r="AW1" s="419"/>
      <c r="AX1" s="418"/>
      <c r="AY1" s="1" t="s">
        <v>176</v>
      </c>
      <c r="AZ1" s="193" t="s">
        <v>3</v>
      </c>
      <c r="BA1" s="193"/>
      <c r="BB1" s="193"/>
      <c r="BC1" s="194"/>
      <c r="BD1" s="195" t="s">
        <v>11</v>
      </c>
      <c r="BE1" s="195" t="s">
        <v>12</v>
      </c>
      <c r="BF1" s="7"/>
      <c r="BG1" s="7"/>
      <c r="BH1" s="7"/>
      <c r="BI1" s="7"/>
      <c r="BJ1" s="7"/>
    </row>
    <row r="2" spans="1:62">
      <c r="A2" s="189"/>
      <c r="B2" s="190"/>
      <c r="C2" s="191"/>
      <c r="D2" s="189"/>
      <c r="E2" s="196" t="s">
        <v>4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5"/>
      <c r="BE2" s="195"/>
      <c r="BF2" s="7"/>
      <c r="BG2" s="7"/>
      <c r="BH2" s="7"/>
      <c r="BI2" s="7"/>
      <c r="BJ2" s="7"/>
    </row>
    <row r="3" spans="1:62">
      <c r="A3" s="189"/>
      <c r="B3" s="190"/>
      <c r="C3" s="191"/>
      <c r="D3" s="189"/>
      <c r="E3" s="3">
        <v>35</v>
      </c>
      <c r="F3" s="3">
        <v>36</v>
      </c>
      <c r="G3" s="3">
        <v>37</v>
      </c>
      <c r="H3" s="3">
        <v>38</v>
      </c>
      <c r="I3" s="3">
        <v>39</v>
      </c>
      <c r="J3" s="3">
        <v>40</v>
      </c>
      <c r="K3" s="3">
        <v>41</v>
      </c>
      <c r="L3" s="4">
        <v>42</v>
      </c>
      <c r="M3" s="4">
        <v>43</v>
      </c>
      <c r="N3" s="4">
        <v>44</v>
      </c>
      <c r="O3" s="4">
        <v>45</v>
      </c>
      <c r="P3" s="4">
        <v>46</v>
      </c>
      <c r="Q3" s="4">
        <v>47</v>
      </c>
      <c r="R3" s="4">
        <v>48</v>
      </c>
      <c r="S3" s="4">
        <v>49</v>
      </c>
      <c r="T3" s="4">
        <v>50</v>
      </c>
      <c r="U3" s="4">
        <v>51</v>
      </c>
      <c r="V3" s="4">
        <v>52</v>
      </c>
      <c r="W3" s="4">
        <v>1</v>
      </c>
      <c r="X3" s="5">
        <v>2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8</v>
      </c>
      <c r="AE3" s="4">
        <v>9</v>
      </c>
      <c r="AF3" s="4">
        <v>10</v>
      </c>
      <c r="AG3" s="4">
        <v>11</v>
      </c>
      <c r="AH3" s="4">
        <v>12</v>
      </c>
      <c r="AI3" s="4">
        <v>13</v>
      </c>
      <c r="AJ3" s="4">
        <v>14</v>
      </c>
      <c r="AK3" s="4">
        <v>15</v>
      </c>
      <c r="AL3" s="4">
        <v>16</v>
      </c>
      <c r="AM3" s="4">
        <v>17</v>
      </c>
      <c r="AN3" s="4">
        <v>18</v>
      </c>
      <c r="AO3" s="4">
        <v>19</v>
      </c>
      <c r="AP3" s="4">
        <v>20</v>
      </c>
      <c r="AQ3" s="4">
        <v>21</v>
      </c>
      <c r="AR3" s="4">
        <v>22</v>
      </c>
      <c r="AS3" s="4">
        <v>23</v>
      </c>
      <c r="AT3" s="4">
        <v>24</v>
      </c>
      <c r="AU3" s="4">
        <v>25</v>
      </c>
      <c r="AV3" s="4">
        <v>26</v>
      </c>
      <c r="AW3" s="4">
        <v>28</v>
      </c>
      <c r="AX3" s="4">
        <v>29</v>
      </c>
      <c r="AY3" s="4">
        <v>30</v>
      </c>
      <c r="AZ3" s="4">
        <v>31</v>
      </c>
      <c r="BA3" s="4">
        <v>32</v>
      </c>
      <c r="BB3" s="4">
        <v>33</v>
      </c>
      <c r="BC3" s="4">
        <v>34</v>
      </c>
      <c r="BD3" s="195"/>
      <c r="BE3" s="195"/>
      <c r="BF3" s="7"/>
      <c r="BG3" s="7"/>
      <c r="BH3" s="7"/>
      <c r="BI3" s="7"/>
      <c r="BJ3" s="7"/>
    </row>
    <row r="4" spans="1:62">
      <c r="A4" s="189"/>
      <c r="B4" s="190"/>
      <c r="C4" s="191"/>
      <c r="D4" s="189"/>
      <c r="E4" s="196" t="s">
        <v>13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5"/>
      <c r="BE4" s="195"/>
      <c r="BF4" s="7"/>
      <c r="BG4" s="7"/>
      <c r="BH4" s="7"/>
      <c r="BI4" s="7"/>
      <c r="BJ4" s="7"/>
    </row>
    <row r="5" spans="1:62">
      <c r="A5" s="189"/>
      <c r="B5" s="190"/>
      <c r="C5" s="191"/>
      <c r="D5" s="189"/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4">
        <v>8</v>
      </c>
      <c r="M5" s="4">
        <v>9</v>
      </c>
      <c r="N5" s="5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6">
        <v>18</v>
      </c>
      <c r="W5" s="6">
        <v>19</v>
      </c>
      <c r="X5" s="5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5">
        <v>26</v>
      </c>
      <c r="AE5" s="5">
        <v>27</v>
      </c>
      <c r="AF5" s="5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4">
        <v>43</v>
      </c>
      <c r="AV5" s="11">
        <v>44</v>
      </c>
      <c r="AW5" s="6">
        <v>46</v>
      </c>
      <c r="AX5" s="6">
        <v>47</v>
      </c>
      <c r="AY5" s="6">
        <v>48</v>
      </c>
      <c r="AZ5" s="6">
        <v>49</v>
      </c>
      <c r="BA5" s="6">
        <v>50</v>
      </c>
      <c r="BB5" s="6">
        <v>51</v>
      </c>
      <c r="BC5" s="6">
        <v>52</v>
      </c>
      <c r="BD5" s="195"/>
      <c r="BE5" s="195"/>
      <c r="BF5" s="7"/>
      <c r="BG5" s="7"/>
      <c r="BH5" s="7"/>
      <c r="BI5" s="7"/>
      <c r="BJ5" s="7"/>
    </row>
    <row r="6" spans="1:62" ht="16.5" customHeight="1">
      <c r="A6" s="338" t="s">
        <v>175</v>
      </c>
      <c r="B6" s="405" t="s">
        <v>136</v>
      </c>
      <c r="C6" s="404" t="s">
        <v>135</v>
      </c>
      <c r="D6" s="366" t="s">
        <v>5</v>
      </c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58"/>
      <c r="V6" s="317"/>
      <c r="W6" s="317"/>
      <c r="X6" s="358"/>
      <c r="Y6" s="358"/>
      <c r="Z6" s="358"/>
      <c r="AA6" s="358">
        <v>2</v>
      </c>
      <c r="AB6" s="365">
        <v>2</v>
      </c>
      <c r="AC6" s="365">
        <v>2</v>
      </c>
      <c r="AD6" s="365">
        <v>2</v>
      </c>
      <c r="AE6" s="365">
        <v>2</v>
      </c>
      <c r="AF6" s="365">
        <v>2</v>
      </c>
      <c r="AG6" s="365">
        <v>2</v>
      </c>
      <c r="AH6" s="365">
        <v>4</v>
      </c>
      <c r="AI6" s="365">
        <v>2</v>
      </c>
      <c r="AJ6" s="365">
        <v>4</v>
      </c>
      <c r="AK6" s="365">
        <v>2</v>
      </c>
      <c r="AL6" s="365">
        <v>4</v>
      </c>
      <c r="AM6" s="365">
        <v>2</v>
      </c>
      <c r="AN6" s="365">
        <v>4</v>
      </c>
      <c r="AO6" s="365">
        <v>4</v>
      </c>
      <c r="AP6" s="334">
        <v>8</v>
      </c>
      <c r="AQ6" s="349"/>
      <c r="AR6" s="350"/>
      <c r="AS6" s="350"/>
      <c r="AT6" s="358"/>
      <c r="AU6" s="358"/>
      <c r="AV6" s="371"/>
      <c r="AW6" s="317"/>
      <c r="AX6" s="317" t="s">
        <v>65</v>
      </c>
      <c r="AY6" s="317">
        <v>48</v>
      </c>
      <c r="AZ6" s="317"/>
      <c r="BA6" s="317"/>
      <c r="BB6" s="317"/>
      <c r="BC6" s="317"/>
      <c r="BD6" s="358">
        <v>48</v>
      </c>
      <c r="BE6" s="358"/>
    </row>
    <row r="7" spans="1:62" ht="15.75">
      <c r="A7" s="338"/>
      <c r="B7" s="414"/>
      <c r="C7" s="413"/>
      <c r="D7" s="366" t="s">
        <v>6</v>
      </c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58"/>
      <c r="V7" s="317"/>
      <c r="W7" s="317"/>
      <c r="X7" s="335"/>
      <c r="Y7" s="358"/>
      <c r="Z7" s="358"/>
      <c r="AA7" s="373"/>
      <c r="AB7" s="412"/>
      <c r="AC7" s="412"/>
      <c r="AD7" s="412">
        <v>1</v>
      </c>
      <c r="AE7" s="412">
        <v>1</v>
      </c>
      <c r="AF7" s="412">
        <v>1</v>
      </c>
      <c r="AG7" s="412">
        <v>1</v>
      </c>
      <c r="AH7" s="412">
        <v>1</v>
      </c>
      <c r="AI7" s="373">
        <v>1</v>
      </c>
      <c r="AJ7" s="373">
        <v>1</v>
      </c>
      <c r="AK7" s="373">
        <v>1</v>
      </c>
      <c r="AL7" s="373">
        <v>1</v>
      </c>
      <c r="AM7" s="373">
        <v>1</v>
      </c>
      <c r="AN7" s="373">
        <v>1</v>
      </c>
      <c r="AO7" s="373">
        <v>1</v>
      </c>
      <c r="AP7" s="412">
        <v>2</v>
      </c>
      <c r="AQ7" s="417"/>
      <c r="AR7" s="373"/>
      <c r="AS7" s="373"/>
      <c r="AT7" s="373"/>
      <c r="AU7" s="373"/>
      <c r="AV7" s="371"/>
      <c r="AW7" s="317"/>
      <c r="AX7" s="317"/>
      <c r="AY7" s="317"/>
      <c r="AZ7" s="317"/>
      <c r="BA7" s="317"/>
      <c r="BB7" s="317"/>
      <c r="BC7" s="317"/>
      <c r="BD7" s="358"/>
      <c r="BE7" s="358">
        <v>14</v>
      </c>
    </row>
    <row r="8" spans="1:62" ht="15.75">
      <c r="A8" s="338"/>
      <c r="B8" s="411" t="s">
        <v>134</v>
      </c>
      <c r="C8" s="410" t="s">
        <v>174</v>
      </c>
      <c r="D8" s="366" t="s">
        <v>5</v>
      </c>
      <c r="E8" s="331">
        <v>2</v>
      </c>
      <c r="F8" s="331">
        <v>4</v>
      </c>
      <c r="G8" s="331">
        <v>2</v>
      </c>
      <c r="H8" s="331">
        <v>4</v>
      </c>
      <c r="I8" s="331">
        <v>4</v>
      </c>
      <c r="J8" s="331">
        <v>4</v>
      </c>
      <c r="K8" s="331">
        <v>2</v>
      </c>
      <c r="L8" s="335">
        <v>4</v>
      </c>
      <c r="M8" s="335">
        <v>2</v>
      </c>
      <c r="N8" s="335">
        <v>2</v>
      </c>
      <c r="O8" s="335">
        <v>2</v>
      </c>
      <c r="P8" s="335">
        <v>4</v>
      </c>
      <c r="Q8" s="335">
        <v>2</v>
      </c>
      <c r="R8" s="335">
        <v>4</v>
      </c>
      <c r="S8" s="335">
        <v>2</v>
      </c>
      <c r="T8" s="335">
        <v>4</v>
      </c>
      <c r="U8" s="335"/>
      <c r="V8" s="317" t="s">
        <v>65</v>
      </c>
      <c r="W8" s="317">
        <v>48</v>
      </c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1"/>
      <c r="AI8" s="331"/>
      <c r="AJ8" s="331"/>
      <c r="AK8" s="331"/>
      <c r="AL8" s="335"/>
      <c r="AM8" s="331"/>
      <c r="AN8" s="331"/>
      <c r="AO8" s="331"/>
      <c r="AP8" s="331"/>
      <c r="AQ8" s="331"/>
      <c r="AR8" s="416"/>
      <c r="AS8" s="331"/>
      <c r="AT8" s="331"/>
      <c r="AU8" s="331"/>
      <c r="AV8" s="383"/>
      <c r="AW8" s="332"/>
      <c r="AX8" s="332"/>
      <c r="AY8" s="332"/>
      <c r="AZ8" s="332"/>
      <c r="BA8" s="332"/>
      <c r="BB8" s="332"/>
      <c r="BC8" s="332"/>
      <c r="BD8" s="331">
        <v>48</v>
      </c>
      <c r="BE8" s="415"/>
    </row>
    <row r="9" spans="1:62" ht="15.75">
      <c r="A9" s="338"/>
      <c r="B9" s="409"/>
      <c r="C9" s="408"/>
      <c r="D9" s="366" t="s">
        <v>6</v>
      </c>
      <c r="E9" s="336">
        <v>1</v>
      </c>
      <c r="F9" s="336">
        <v>1</v>
      </c>
      <c r="G9" s="336">
        <v>1</v>
      </c>
      <c r="H9" s="336">
        <v>1</v>
      </c>
      <c r="I9" s="336">
        <v>1</v>
      </c>
      <c r="J9" s="336">
        <v>1</v>
      </c>
      <c r="K9" s="336"/>
      <c r="L9" s="407">
        <v>1</v>
      </c>
      <c r="M9" s="407">
        <v>1</v>
      </c>
      <c r="N9" s="407">
        <v>1</v>
      </c>
      <c r="O9" s="407">
        <v>1</v>
      </c>
      <c r="P9" s="407">
        <v>1</v>
      </c>
      <c r="Q9" s="407">
        <v>1</v>
      </c>
      <c r="R9" s="407">
        <v>1</v>
      </c>
      <c r="S9" s="407"/>
      <c r="T9" s="407">
        <v>1</v>
      </c>
      <c r="U9" s="335"/>
      <c r="V9" s="317"/>
      <c r="W9" s="317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1"/>
      <c r="AI9" s="331"/>
      <c r="AJ9" s="331"/>
      <c r="AK9" s="331"/>
      <c r="AL9" s="335"/>
      <c r="AM9" s="331"/>
      <c r="AN9" s="331"/>
      <c r="AO9" s="331"/>
      <c r="AP9" s="331"/>
      <c r="AQ9" s="331"/>
      <c r="AR9" s="416"/>
      <c r="AS9" s="331"/>
      <c r="AT9" s="331"/>
      <c r="AU9" s="331"/>
      <c r="AV9" s="383"/>
      <c r="AW9" s="332"/>
      <c r="AX9" s="332"/>
      <c r="AY9" s="332"/>
      <c r="AZ9" s="332"/>
      <c r="BA9" s="332"/>
      <c r="BB9" s="332"/>
      <c r="BC9" s="332"/>
      <c r="BD9" s="331"/>
      <c r="BE9" s="415">
        <v>14</v>
      </c>
    </row>
    <row r="10" spans="1:62" ht="15.75">
      <c r="A10" s="338"/>
      <c r="B10" s="405" t="s">
        <v>7</v>
      </c>
      <c r="C10" s="404" t="s">
        <v>133</v>
      </c>
      <c r="D10" s="366" t="s">
        <v>5</v>
      </c>
      <c r="E10" s="365">
        <v>2</v>
      </c>
      <c r="F10" s="365">
        <v>2</v>
      </c>
      <c r="G10" s="365">
        <v>2</v>
      </c>
      <c r="H10" s="365">
        <v>2</v>
      </c>
      <c r="I10" s="365">
        <v>2</v>
      </c>
      <c r="J10" s="365">
        <v>2</v>
      </c>
      <c r="K10" s="365">
        <v>2</v>
      </c>
      <c r="L10" s="365">
        <v>2</v>
      </c>
      <c r="M10" s="365">
        <v>2</v>
      </c>
      <c r="N10" s="365">
        <v>2</v>
      </c>
      <c r="O10" s="365">
        <v>2</v>
      </c>
      <c r="P10" s="365">
        <v>2</v>
      </c>
      <c r="Q10" s="365">
        <v>2</v>
      </c>
      <c r="R10" s="365">
        <v>2</v>
      </c>
      <c r="S10" s="365">
        <v>2</v>
      </c>
      <c r="T10" s="365">
        <v>2</v>
      </c>
      <c r="U10" s="365"/>
      <c r="V10" s="317"/>
      <c r="W10" s="317">
        <f>SUM(E10:T10)</f>
        <v>32</v>
      </c>
      <c r="X10" s="335"/>
      <c r="Y10" s="365"/>
      <c r="Z10" s="365"/>
      <c r="AA10" s="365">
        <v>2</v>
      </c>
      <c r="AB10" s="365">
        <v>2</v>
      </c>
      <c r="AC10" s="365">
        <v>2</v>
      </c>
      <c r="AD10" s="365">
        <v>2</v>
      </c>
      <c r="AE10" s="365">
        <v>2</v>
      </c>
      <c r="AF10" s="365">
        <v>2</v>
      </c>
      <c r="AG10" s="365">
        <v>2</v>
      </c>
      <c r="AH10" s="365">
        <v>2</v>
      </c>
      <c r="AI10" s="365">
        <v>2</v>
      </c>
      <c r="AJ10" s="365">
        <v>2</v>
      </c>
      <c r="AK10" s="365">
        <v>2</v>
      </c>
      <c r="AL10" s="365">
        <v>2</v>
      </c>
      <c r="AM10" s="365">
        <v>2</v>
      </c>
      <c r="AN10" s="365">
        <v>2</v>
      </c>
      <c r="AO10" s="365">
        <v>2</v>
      </c>
      <c r="AP10" s="334">
        <v>2</v>
      </c>
      <c r="AQ10" s="375"/>
      <c r="AR10" s="377"/>
      <c r="AS10" s="365"/>
      <c r="AT10" s="365"/>
      <c r="AU10" s="365"/>
      <c r="AV10" s="383"/>
      <c r="AW10" s="317"/>
      <c r="AX10" s="317" t="s">
        <v>65</v>
      </c>
      <c r="AY10" s="317">
        <v>32</v>
      </c>
      <c r="AZ10" s="317"/>
      <c r="BA10" s="317"/>
      <c r="BB10" s="317"/>
      <c r="BC10" s="317"/>
      <c r="BD10" s="358">
        <v>64</v>
      </c>
      <c r="BE10" s="358"/>
    </row>
    <row r="11" spans="1:62" ht="15.75">
      <c r="A11" s="338"/>
      <c r="B11" s="414"/>
      <c r="C11" s="413"/>
      <c r="D11" s="366" t="s">
        <v>6</v>
      </c>
      <c r="E11" s="412"/>
      <c r="F11" s="412">
        <v>1</v>
      </c>
      <c r="G11" s="412"/>
      <c r="H11" s="412">
        <v>1</v>
      </c>
      <c r="I11" s="412">
        <v>1</v>
      </c>
      <c r="J11" s="412">
        <v>1</v>
      </c>
      <c r="K11" s="412">
        <v>1</v>
      </c>
      <c r="L11" s="373">
        <v>1</v>
      </c>
      <c r="M11" s="373"/>
      <c r="N11" s="373"/>
      <c r="O11" s="373"/>
      <c r="P11" s="373">
        <v>1</v>
      </c>
      <c r="Q11" s="373"/>
      <c r="R11" s="373">
        <v>1</v>
      </c>
      <c r="S11" s="373">
        <v>1</v>
      </c>
      <c r="T11" s="373">
        <v>1</v>
      </c>
      <c r="U11" s="358"/>
      <c r="V11" s="317"/>
      <c r="W11" s="317"/>
      <c r="X11" s="335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34"/>
      <c r="AQ11" s="375"/>
      <c r="AR11" s="377"/>
      <c r="AS11" s="358"/>
      <c r="AT11" s="358"/>
      <c r="AU11" s="358"/>
      <c r="AV11" s="371"/>
      <c r="AW11" s="317"/>
      <c r="AX11" s="317"/>
      <c r="AY11" s="317"/>
      <c r="AZ11" s="317"/>
      <c r="BA11" s="317"/>
      <c r="BB11" s="317"/>
      <c r="BC11" s="317"/>
      <c r="BD11" s="358"/>
      <c r="BE11" s="358">
        <v>10</v>
      </c>
    </row>
    <row r="12" spans="1:62" ht="15.75">
      <c r="A12" s="338"/>
      <c r="B12" s="405" t="s">
        <v>64</v>
      </c>
      <c r="C12" s="404" t="s">
        <v>8</v>
      </c>
      <c r="D12" s="366" t="s">
        <v>5</v>
      </c>
      <c r="E12" s="365">
        <v>2</v>
      </c>
      <c r="F12" s="365">
        <v>2</v>
      </c>
      <c r="G12" s="365">
        <v>2</v>
      </c>
      <c r="H12" s="365">
        <v>2</v>
      </c>
      <c r="I12" s="365">
        <v>2</v>
      </c>
      <c r="J12" s="365">
        <v>2</v>
      </c>
      <c r="K12" s="365">
        <v>2</v>
      </c>
      <c r="L12" s="365">
        <v>2</v>
      </c>
      <c r="M12" s="365">
        <v>2</v>
      </c>
      <c r="N12" s="365">
        <v>2</v>
      </c>
      <c r="O12" s="365">
        <v>2</v>
      </c>
      <c r="P12" s="365">
        <v>2</v>
      </c>
      <c r="Q12" s="365">
        <v>2</v>
      </c>
      <c r="R12" s="365">
        <v>2</v>
      </c>
      <c r="S12" s="365">
        <v>2</v>
      </c>
      <c r="T12" s="365">
        <v>2</v>
      </c>
      <c r="U12" s="365"/>
      <c r="V12" s="317" t="s">
        <v>19</v>
      </c>
      <c r="W12" s="317">
        <f>SUM(E12:V12)</f>
        <v>32</v>
      </c>
      <c r="X12" s="365"/>
      <c r="Y12" s="365"/>
      <c r="Z12" s="365"/>
      <c r="AA12" s="365"/>
      <c r="AB12" s="365">
        <v>2</v>
      </c>
      <c r="AC12" s="365">
        <v>2</v>
      </c>
      <c r="AD12" s="365">
        <v>2</v>
      </c>
      <c r="AE12" s="365">
        <v>2</v>
      </c>
      <c r="AF12" s="365">
        <v>2</v>
      </c>
      <c r="AG12" s="365">
        <v>2</v>
      </c>
      <c r="AH12" s="365">
        <v>2</v>
      </c>
      <c r="AI12" s="365">
        <v>2</v>
      </c>
      <c r="AJ12" s="365">
        <v>2</v>
      </c>
      <c r="AK12" s="365">
        <v>2</v>
      </c>
      <c r="AL12" s="365">
        <v>2</v>
      </c>
      <c r="AM12" s="365">
        <v>2</v>
      </c>
      <c r="AN12" s="365">
        <v>2</v>
      </c>
      <c r="AO12" s="365">
        <v>2</v>
      </c>
      <c r="AP12" s="334">
        <v>4</v>
      </c>
      <c r="AQ12" s="375"/>
      <c r="AR12" s="377"/>
      <c r="AS12" s="365"/>
      <c r="AT12" s="365"/>
      <c r="AU12" s="365"/>
      <c r="AV12" s="383"/>
      <c r="AW12" s="317"/>
      <c r="AX12" s="317" t="s">
        <v>65</v>
      </c>
      <c r="AY12" s="317">
        <v>32</v>
      </c>
      <c r="AZ12" s="317"/>
      <c r="BA12" s="317"/>
      <c r="BB12" s="317"/>
      <c r="BC12" s="317"/>
      <c r="BD12" s="358">
        <v>64</v>
      </c>
      <c r="BE12" s="358"/>
    </row>
    <row r="13" spans="1:62" ht="15.75">
      <c r="A13" s="338"/>
      <c r="B13" s="414"/>
      <c r="C13" s="413"/>
      <c r="D13" s="366" t="s">
        <v>6</v>
      </c>
      <c r="E13" s="412">
        <v>2</v>
      </c>
      <c r="F13" s="412">
        <v>2</v>
      </c>
      <c r="G13" s="412">
        <v>2</v>
      </c>
      <c r="H13" s="412">
        <v>2</v>
      </c>
      <c r="I13" s="412">
        <v>2</v>
      </c>
      <c r="J13" s="412">
        <v>2</v>
      </c>
      <c r="K13" s="412">
        <v>2</v>
      </c>
      <c r="L13" s="412">
        <v>2</v>
      </c>
      <c r="M13" s="412">
        <v>2</v>
      </c>
      <c r="N13" s="412">
        <v>2</v>
      </c>
      <c r="O13" s="412">
        <v>2</v>
      </c>
      <c r="P13" s="412">
        <v>2</v>
      </c>
      <c r="Q13" s="412">
        <v>2</v>
      </c>
      <c r="R13" s="412">
        <v>2</v>
      </c>
      <c r="S13" s="412">
        <v>2</v>
      </c>
      <c r="T13" s="412">
        <v>2</v>
      </c>
      <c r="U13" s="358"/>
      <c r="V13" s="317"/>
      <c r="W13" s="317"/>
      <c r="X13" s="335"/>
      <c r="Y13" s="358"/>
      <c r="Z13" s="358"/>
      <c r="AA13" s="373"/>
      <c r="AB13" s="373">
        <v>2</v>
      </c>
      <c r="AC13" s="373">
        <v>2</v>
      </c>
      <c r="AD13" s="373">
        <v>2</v>
      </c>
      <c r="AE13" s="373">
        <v>2</v>
      </c>
      <c r="AF13" s="373">
        <v>2</v>
      </c>
      <c r="AG13" s="373">
        <v>2</v>
      </c>
      <c r="AH13" s="373">
        <v>2</v>
      </c>
      <c r="AI13" s="373">
        <v>2</v>
      </c>
      <c r="AJ13" s="373">
        <v>2</v>
      </c>
      <c r="AK13" s="373">
        <v>2</v>
      </c>
      <c r="AL13" s="373">
        <v>2</v>
      </c>
      <c r="AM13" s="373">
        <v>2</v>
      </c>
      <c r="AN13" s="373">
        <v>2</v>
      </c>
      <c r="AO13" s="373">
        <v>2</v>
      </c>
      <c r="AP13" s="412">
        <v>4</v>
      </c>
      <c r="AQ13" s="386"/>
      <c r="AR13" s="380"/>
      <c r="AS13" s="373"/>
      <c r="AT13" s="373"/>
      <c r="AU13" s="373"/>
      <c r="AV13" s="371"/>
      <c r="AW13" s="317"/>
      <c r="AX13" s="317"/>
      <c r="AY13" s="317"/>
      <c r="AZ13" s="317"/>
      <c r="BA13" s="317"/>
      <c r="BB13" s="317"/>
      <c r="BC13" s="317"/>
      <c r="BD13" s="358"/>
      <c r="BE13" s="358">
        <v>64</v>
      </c>
    </row>
    <row r="14" spans="1:62" ht="15.75">
      <c r="A14" s="338"/>
      <c r="B14" s="405" t="s">
        <v>173</v>
      </c>
      <c r="C14" s="404" t="s">
        <v>172</v>
      </c>
      <c r="D14" s="366" t="s">
        <v>5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58"/>
      <c r="V14" s="317"/>
      <c r="W14" s="317"/>
      <c r="X14" s="335"/>
      <c r="Y14" s="358"/>
      <c r="Z14" s="358"/>
      <c r="AA14" s="349"/>
      <c r="AB14" s="358">
        <v>4</v>
      </c>
      <c r="AC14" s="365">
        <v>4</v>
      </c>
      <c r="AD14" s="365">
        <v>4</v>
      </c>
      <c r="AE14" s="365">
        <v>4</v>
      </c>
      <c r="AF14" s="365">
        <v>4</v>
      </c>
      <c r="AG14" s="365">
        <v>4</v>
      </c>
      <c r="AH14" s="365">
        <v>4</v>
      </c>
      <c r="AI14" s="365">
        <v>4</v>
      </c>
      <c r="AJ14" s="365">
        <v>4</v>
      </c>
      <c r="AK14" s="365">
        <v>4</v>
      </c>
      <c r="AL14" s="365">
        <v>4</v>
      </c>
      <c r="AM14" s="365">
        <v>4</v>
      </c>
      <c r="AN14" s="365">
        <v>2</v>
      </c>
      <c r="AO14" s="358">
        <v>4</v>
      </c>
      <c r="AP14" s="334">
        <v>10</v>
      </c>
      <c r="AQ14" s="375"/>
      <c r="AR14" s="358"/>
      <c r="AS14" s="358"/>
      <c r="AT14" s="358"/>
      <c r="AU14" s="358"/>
      <c r="AV14" s="371"/>
      <c r="AW14" s="317"/>
      <c r="AX14" s="317" t="s">
        <v>65</v>
      </c>
      <c r="AY14" s="317">
        <v>64</v>
      </c>
      <c r="AZ14" s="317"/>
      <c r="BA14" s="317"/>
      <c r="BB14" s="317"/>
      <c r="BC14" s="317"/>
      <c r="BD14" s="358">
        <v>64</v>
      </c>
      <c r="BE14" s="358"/>
    </row>
    <row r="15" spans="1:62" ht="15.75">
      <c r="A15" s="338"/>
      <c r="B15" s="414"/>
      <c r="C15" s="413"/>
      <c r="D15" s="366" t="s">
        <v>6</v>
      </c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58"/>
      <c r="V15" s="317"/>
      <c r="W15" s="317"/>
      <c r="X15" s="335"/>
      <c r="Y15" s="358"/>
      <c r="Z15" s="358"/>
      <c r="AA15" s="373"/>
      <c r="AB15" s="412">
        <v>2</v>
      </c>
      <c r="AC15" s="412">
        <v>2</v>
      </c>
      <c r="AD15" s="412">
        <v>2</v>
      </c>
      <c r="AE15" s="412">
        <v>2</v>
      </c>
      <c r="AF15" s="412">
        <v>2</v>
      </c>
      <c r="AG15" s="412">
        <v>2</v>
      </c>
      <c r="AH15" s="412">
        <v>2</v>
      </c>
      <c r="AI15" s="412">
        <v>2</v>
      </c>
      <c r="AJ15" s="412">
        <v>2</v>
      </c>
      <c r="AK15" s="412">
        <v>2</v>
      </c>
      <c r="AL15" s="412">
        <v>2</v>
      </c>
      <c r="AM15" s="412">
        <v>2</v>
      </c>
      <c r="AN15" s="412">
        <v>1</v>
      </c>
      <c r="AO15" s="412">
        <v>2</v>
      </c>
      <c r="AP15" s="412">
        <v>5</v>
      </c>
      <c r="AQ15" s="386"/>
      <c r="AR15" s="380"/>
      <c r="AS15" s="373"/>
      <c r="AT15" s="412"/>
      <c r="AU15" s="412"/>
      <c r="AV15" s="371"/>
      <c r="AW15" s="317"/>
      <c r="AX15" s="317"/>
      <c r="AY15" s="317"/>
      <c r="AZ15" s="317"/>
      <c r="BA15" s="317"/>
      <c r="BB15" s="317"/>
      <c r="BC15" s="317"/>
      <c r="BD15" s="358"/>
      <c r="BE15" s="358">
        <v>32</v>
      </c>
    </row>
    <row r="16" spans="1:62" ht="18.75" customHeight="1">
      <c r="A16" s="338"/>
      <c r="B16" s="405" t="s">
        <v>171</v>
      </c>
      <c r="C16" s="404" t="s">
        <v>170</v>
      </c>
      <c r="D16" s="366" t="s">
        <v>5</v>
      </c>
      <c r="E16" s="365">
        <v>6</v>
      </c>
      <c r="F16" s="365">
        <v>4</v>
      </c>
      <c r="G16" s="365">
        <v>6</v>
      </c>
      <c r="H16" s="365">
        <v>4</v>
      </c>
      <c r="I16" s="365">
        <v>6</v>
      </c>
      <c r="J16" s="365">
        <v>4</v>
      </c>
      <c r="K16" s="365">
        <v>6</v>
      </c>
      <c r="L16" s="365">
        <v>4</v>
      </c>
      <c r="M16" s="365">
        <v>6</v>
      </c>
      <c r="N16" s="365">
        <v>4</v>
      </c>
      <c r="O16" s="365">
        <v>6</v>
      </c>
      <c r="P16" s="365">
        <v>4</v>
      </c>
      <c r="Q16" s="365">
        <v>6</v>
      </c>
      <c r="R16" s="365">
        <v>4</v>
      </c>
      <c r="S16" s="365">
        <v>6</v>
      </c>
      <c r="T16" s="365">
        <v>4</v>
      </c>
      <c r="V16" s="317"/>
      <c r="W16" s="317">
        <v>80</v>
      </c>
      <c r="X16" s="33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58"/>
      <c r="AN16" s="358"/>
      <c r="AO16" s="358"/>
      <c r="AP16" s="375"/>
      <c r="AQ16" s="375"/>
      <c r="AR16" s="377"/>
      <c r="AS16" s="358"/>
      <c r="AT16" s="358"/>
      <c r="AU16" s="358"/>
      <c r="AV16" s="371"/>
      <c r="AW16" s="317"/>
      <c r="AX16" s="317"/>
      <c r="AY16" s="317"/>
      <c r="AZ16" s="317"/>
      <c r="BA16" s="317"/>
      <c r="BB16" s="317"/>
      <c r="BC16" s="317"/>
      <c r="BD16" s="358">
        <f>SUM(W16,AW16)</f>
        <v>80</v>
      </c>
      <c r="BE16" s="358"/>
    </row>
    <row r="17" spans="1:57" ht="19.5" customHeight="1">
      <c r="A17" s="338"/>
      <c r="B17" s="414"/>
      <c r="C17" s="413"/>
      <c r="D17" s="366" t="s">
        <v>6</v>
      </c>
      <c r="E17" s="412">
        <v>3</v>
      </c>
      <c r="F17" s="412">
        <v>2</v>
      </c>
      <c r="G17" s="412">
        <v>3</v>
      </c>
      <c r="H17" s="412">
        <v>2</v>
      </c>
      <c r="I17" s="412">
        <v>3</v>
      </c>
      <c r="J17" s="412">
        <v>2</v>
      </c>
      <c r="K17" s="412">
        <v>3</v>
      </c>
      <c r="L17" s="373">
        <v>2</v>
      </c>
      <c r="M17" s="373">
        <v>3</v>
      </c>
      <c r="N17" s="373">
        <v>2</v>
      </c>
      <c r="O17" s="373">
        <v>3</v>
      </c>
      <c r="P17" s="373">
        <v>2</v>
      </c>
      <c r="Q17" s="373">
        <v>3</v>
      </c>
      <c r="R17" s="373">
        <v>2</v>
      </c>
      <c r="S17" s="373">
        <v>3</v>
      </c>
      <c r="T17" s="318" t="s">
        <v>84</v>
      </c>
      <c r="U17" s="358"/>
      <c r="V17" s="317"/>
      <c r="W17" s="317"/>
      <c r="X17" s="335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75"/>
      <c r="AQ17" s="375"/>
      <c r="AR17" s="377"/>
      <c r="AS17" s="358"/>
      <c r="AT17" s="358"/>
      <c r="AU17" s="358"/>
      <c r="AV17" s="371"/>
      <c r="AW17" s="317"/>
      <c r="AX17" s="317"/>
      <c r="AY17" s="317"/>
      <c r="AZ17" s="317"/>
      <c r="BA17" s="317"/>
      <c r="BB17" s="317"/>
      <c r="BC17" s="317"/>
      <c r="BD17" s="358"/>
      <c r="BE17" s="358">
        <v>40</v>
      </c>
    </row>
    <row r="18" spans="1:57" ht="20.25" customHeight="1">
      <c r="A18" s="338"/>
      <c r="B18" s="411" t="s">
        <v>89</v>
      </c>
      <c r="C18" s="410" t="s">
        <v>169</v>
      </c>
      <c r="D18" s="366" t="s">
        <v>5</v>
      </c>
      <c r="E18" s="331"/>
      <c r="F18" s="331"/>
      <c r="G18" s="331"/>
      <c r="H18" s="331"/>
      <c r="I18" s="331"/>
      <c r="J18" s="331"/>
      <c r="K18" s="331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17"/>
      <c r="W18" s="317"/>
      <c r="X18" s="335"/>
      <c r="Y18" s="335"/>
      <c r="Z18" s="335"/>
      <c r="AA18" s="335">
        <v>4</v>
      </c>
      <c r="AB18" s="335">
        <v>2</v>
      </c>
      <c r="AC18" s="335">
        <v>2</v>
      </c>
      <c r="AD18" s="335">
        <v>2</v>
      </c>
      <c r="AE18" s="335">
        <v>4</v>
      </c>
      <c r="AF18" s="335">
        <v>4</v>
      </c>
      <c r="AG18" s="335">
        <v>4</v>
      </c>
      <c r="AH18" s="335">
        <v>6</v>
      </c>
      <c r="AI18" s="335">
        <v>4</v>
      </c>
      <c r="AJ18" s="335">
        <v>4</v>
      </c>
      <c r="AK18" s="335">
        <v>2</v>
      </c>
      <c r="AL18" s="335">
        <v>6</v>
      </c>
      <c r="AM18" s="335">
        <v>4</v>
      </c>
      <c r="AN18" s="335">
        <v>8</v>
      </c>
      <c r="AO18" s="335">
        <v>10</v>
      </c>
      <c r="AP18" s="375">
        <v>2</v>
      </c>
      <c r="AQ18" s="375">
        <v>4</v>
      </c>
      <c r="AR18" s="377"/>
      <c r="AS18" s="335"/>
      <c r="AT18" s="335"/>
      <c r="AU18" s="335"/>
      <c r="AV18" s="371"/>
      <c r="AW18" s="332"/>
      <c r="AX18" s="317" t="s">
        <v>65</v>
      </c>
      <c r="AY18" s="332">
        <f>SUM(AA18:AV18)</f>
        <v>72</v>
      </c>
      <c r="AZ18" s="332"/>
      <c r="BA18" s="332"/>
      <c r="BB18" s="332"/>
      <c r="BC18" s="332"/>
      <c r="BD18" s="331">
        <f>SUM(AW18:BC18)</f>
        <v>72</v>
      </c>
      <c r="BE18" s="331"/>
    </row>
    <row r="19" spans="1:57" ht="21.75" customHeight="1">
      <c r="A19" s="338"/>
      <c r="B19" s="409"/>
      <c r="C19" s="408"/>
      <c r="D19" s="366" t="s">
        <v>6</v>
      </c>
      <c r="E19" s="331"/>
      <c r="F19" s="331"/>
      <c r="G19" s="331"/>
      <c r="H19" s="331"/>
      <c r="I19" s="331"/>
      <c r="J19" s="331"/>
      <c r="K19" s="331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17"/>
      <c r="W19" s="317"/>
      <c r="X19" s="335"/>
      <c r="Y19" s="335"/>
      <c r="Z19" s="335"/>
      <c r="AA19" s="407">
        <v>2</v>
      </c>
      <c r="AB19" s="407">
        <v>1</v>
      </c>
      <c r="AC19" s="407">
        <v>1</v>
      </c>
      <c r="AD19" s="407">
        <v>1</v>
      </c>
      <c r="AE19" s="407">
        <v>2</v>
      </c>
      <c r="AF19" s="407">
        <v>2</v>
      </c>
      <c r="AG19" s="407">
        <v>2</v>
      </c>
      <c r="AH19" s="336">
        <v>3</v>
      </c>
      <c r="AI19" s="336">
        <v>2</v>
      </c>
      <c r="AJ19" s="336">
        <v>2</v>
      </c>
      <c r="AK19" s="336">
        <v>3</v>
      </c>
      <c r="AL19" s="407">
        <v>3</v>
      </c>
      <c r="AM19" s="336">
        <v>2</v>
      </c>
      <c r="AN19" s="336">
        <v>2</v>
      </c>
      <c r="AO19" s="336">
        <v>3</v>
      </c>
      <c r="AP19" s="386"/>
      <c r="AQ19" s="386"/>
      <c r="AR19" s="380"/>
      <c r="AS19" s="336"/>
      <c r="AT19" s="336"/>
      <c r="AU19" s="336"/>
      <c r="AV19" s="406"/>
      <c r="AW19" s="332"/>
      <c r="AX19" s="332"/>
      <c r="AY19" s="332"/>
      <c r="AZ19" s="332"/>
      <c r="BA19" s="332"/>
      <c r="BB19" s="332"/>
      <c r="BC19" s="332"/>
      <c r="BD19" s="331"/>
      <c r="BE19" s="331">
        <v>36</v>
      </c>
    </row>
    <row r="20" spans="1:57" ht="21" customHeight="1">
      <c r="A20" s="338"/>
      <c r="B20" s="405" t="s">
        <v>87</v>
      </c>
      <c r="C20" s="404" t="s">
        <v>126</v>
      </c>
      <c r="D20" s="366" t="s">
        <v>5</v>
      </c>
      <c r="E20" s="365">
        <v>6</v>
      </c>
      <c r="F20" s="365">
        <v>4</v>
      </c>
      <c r="G20" s="365">
        <v>4</v>
      </c>
      <c r="H20" s="365">
        <v>4</v>
      </c>
      <c r="I20" s="365">
        <v>4</v>
      </c>
      <c r="J20" s="365">
        <v>4</v>
      </c>
      <c r="K20" s="365">
        <v>4</v>
      </c>
      <c r="L20" s="365">
        <v>4</v>
      </c>
      <c r="M20" s="365">
        <v>4</v>
      </c>
      <c r="N20" s="365">
        <v>4</v>
      </c>
      <c r="O20" s="365">
        <v>4</v>
      </c>
      <c r="P20" s="365">
        <v>4</v>
      </c>
      <c r="Q20" s="365">
        <v>4</v>
      </c>
      <c r="R20" s="365">
        <v>4</v>
      </c>
      <c r="S20" s="365">
        <v>4</v>
      </c>
      <c r="T20" s="365">
        <v>6</v>
      </c>
      <c r="U20" s="365"/>
      <c r="V20" s="317" t="s">
        <v>65</v>
      </c>
      <c r="W20" s="317">
        <v>68</v>
      </c>
      <c r="X20" s="335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75"/>
      <c r="AQ20" s="375"/>
      <c r="AR20" s="377"/>
      <c r="AS20" s="358"/>
      <c r="AT20" s="358"/>
      <c r="AU20" s="358"/>
      <c r="AV20" s="371"/>
      <c r="AW20" s="317"/>
      <c r="AX20" s="317"/>
      <c r="AY20" s="317"/>
      <c r="AZ20" s="317"/>
      <c r="BA20" s="317"/>
      <c r="BB20" s="317"/>
      <c r="BC20" s="317"/>
      <c r="BD20" s="358">
        <v>68</v>
      </c>
      <c r="BE20" s="358"/>
    </row>
    <row r="21" spans="1:57" ht="21" customHeight="1">
      <c r="A21" s="338"/>
      <c r="B21" s="403"/>
      <c r="C21" s="402"/>
      <c r="D21" s="401" t="s">
        <v>6</v>
      </c>
      <c r="E21" s="400">
        <v>3</v>
      </c>
      <c r="F21" s="400">
        <v>2</v>
      </c>
      <c r="G21" s="400">
        <v>2</v>
      </c>
      <c r="H21" s="400">
        <v>2</v>
      </c>
      <c r="I21" s="400">
        <v>2</v>
      </c>
      <c r="J21" s="400">
        <v>2</v>
      </c>
      <c r="K21" s="400">
        <v>2</v>
      </c>
      <c r="L21" s="400">
        <v>2</v>
      </c>
      <c r="M21" s="400">
        <v>2</v>
      </c>
      <c r="N21" s="399">
        <v>2</v>
      </c>
      <c r="O21" s="399">
        <v>2</v>
      </c>
      <c r="P21" s="399">
        <v>2</v>
      </c>
      <c r="Q21" s="399">
        <v>2</v>
      </c>
      <c r="R21" s="399">
        <v>2</v>
      </c>
      <c r="S21" s="399">
        <v>2</v>
      </c>
      <c r="T21" s="399">
        <v>3</v>
      </c>
      <c r="U21" s="393"/>
      <c r="V21" s="394"/>
      <c r="W21" s="394"/>
      <c r="X21" s="398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7"/>
      <c r="AQ21" s="397"/>
      <c r="AR21" s="396"/>
      <c r="AS21" s="393"/>
      <c r="AT21" s="393"/>
      <c r="AU21" s="393"/>
      <c r="AV21" s="395"/>
      <c r="AW21" s="394"/>
      <c r="AX21" s="394"/>
      <c r="AY21" s="394"/>
      <c r="AZ21" s="394"/>
      <c r="BA21" s="394"/>
      <c r="BB21" s="394"/>
      <c r="BC21" s="394"/>
      <c r="BD21" s="393"/>
      <c r="BE21" s="393">
        <v>34</v>
      </c>
    </row>
    <row r="22" spans="1:57" ht="21.75" customHeight="1">
      <c r="A22" s="338"/>
      <c r="B22" s="382" t="s">
        <v>117</v>
      </c>
      <c r="C22" s="374" t="s">
        <v>168</v>
      </c>
      <c r="D22" s="366" t="s">
        <v>5</v>
      </c>
      <c r="E22" s="365">
        <v>12</v>
      </c>
      <c r="F22" s="365">
        <v>14</v>
      </c>
      <c r="G22" s="365">
        <v>14</v>
      </c>
      <c r="H22" s="365">
        <v>14</v>
      </c>
      <c r="I22" s="365">
        <v>12</v>
      </c>
      <c r="J22" s="365">
        <v>14</v>
      </c>
      <c r="K22" s="365">
        <v>12</v>
      </c>
      <c r="L22" s="365">
        <v>14</v>
      </c>
      <c r="M22" s="365">
        <v>12</v>
      </c>
      <c r="N22" s="365">
        <v>14</v>
      </c>
      <c r="O22" s="365">
        <v>12</v>
      </c>
      <c r="P22" s="365">
        <v>14</v>
      </c>
      <c r="Q22" s="365">
        <v>12</v>
      </c>
      <c r="R22" s="365">
        <v>12</v>
      </c>
      <c r="S22" s="365">
        <v>12</v>
      </c>
      <c r="T22" s="365">
        <v>10</v>
      </c>
      <c r="U22" s="384" t="s">
        <v>84</v>
      </c>
      <c r="V22" s="317"/>
      <c r="W22" s="317">
        <v>204</v>
      </c>
      <c r="X22" s="33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58"/>
      <c r="AL22" s="358"/>
      <c r="AM22" s="358"/>
      <c r="AN22" s="358"/>
      <c r="AO22" s="335"/>
      <c r="AP22" s="375"/>
      <c r="AQ22" s="375"/>
      <c r="AR22" s="377"/>
      <c r="AS22" s="358"/>
      <c r="AT22" s="358"/>
      <c r="AU22" s="358"/>
      <c r="AV22" s="371"/>
      <c r="AW22" s="317"/>
      <c r="AX22" s="317"/>
      <c r="AY22" s="317"/>
      <c r="AZ22" s="317"/>
      <c r="BA22" s="317"/>
      <c r="BB22" s="317"/>
      <c r="BC22" s="317"/>
      <c r="BD22" s="358">
        <f>SUM(W22,AW22)</f>
        <v>204</v>
      </c>
      <c r="BE22" s="358"/>
    </row>
    <row r="23" spans="1:57" ht="32.25" customHeight="1">
      <c r="A23" s="338"/>
      <c r="B23" s="382"/>
      <c r="C23" s="374"/>
      <c r="D23" s="366" t="s">
        <v>6</v>
      </c>
      <c r="E23" s="379">
        <v>6</v>
      </c>
      <c r="F23" s="379">
        <v>7</v>
      </c>
      <c r="G23" s="379">
        <v>7</v>
      </c>
      <c r="H23" s="379">
        <v>7</v>
      </c>
      <c r="I23" s="379">
        <v>6</v>
      </c>
      <c r="J23" s="379">
        <v>7</v>
      </c>
      <c r="K23" s="379">
        <v>6</v>
      </c>
      <c r="L23" s="392">
        <v>7</v>
      </c>
      <c r="M23" s="392">
        <v>6</v>
      </c>
      <c r="N23" s="392">
        <v>7</v>
      </c>
      <c r="O23" s="392">
        <v>6</v>
      </c>
      <c r="P23" s="392">
        <v>7</v>
      </c>
      <c r="Q23" s="392">
        <v>6</v>
      </c>
      <c r="R23" s="392">
        <v>6</v>
      </c>
      <c r="S23" s="392">
        <v>6</v>
      </c>
      <c r="T23" s="392">
        <v>5</v>
      </c>
      <c r="U23" s="391"/>
      <c r="V23" s="317"/>
      <c r="W23" s="317"/>
      <c r="X23" s="335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75"/>
      <c r="AQ23" s="375"/>
      <c r="AR23" s="377"/>
      <c r="AS23" s="358"/>
      <c r="AT23" s="358"/>
      <c r="AU23" s="358"/>
      <c r="AV23" s="371"/>
      <c r="AW23" s="317"/>
      <c r="AX23" s="317"/>
      <c r="AY23" s="317"/>
      <c r="AZ23" s="317"/>
      <c r="BA23" s="317"/>
      <c r="BB23" s="317"/>
      <c r="BC23" s="317"/>
      <c r="BD23" s="358"/>
      <c r="BE23" s="358">
        <v>102</v>
      </c>
    </row>
    <row r="24" spans="1:57" ht="17.25" customHeight="1">
      <c r="A24" s="338"/>
      <c r="B24" s="382" t="s">
        <v>167</v>
      </c>
      <c r="C24" s="390" t="s">
        <v>166</v>
      </c>
      <c r="D24" s="366" t="s">
        <v>5</v>
      </c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58"/>
      <c r="R24" s="358"/>
      <c r="S24" s="358"/>
      <c r="T24" s="358"/>
      <c r="U24" s="389">
        <v>18</v>
      </c>
      <c r="V24" s="317"/>
      <c r="W24" s="317"/>
      <c r="X24" s="316">
        <v>18</v>
      </c>
      <c r="Y24" s="358"/>
      <c r="Z24" s="358"/>
      <c r="AA24" s="335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75"/>
      <c r="AQ24" s="375"/>
      <c r="AR24" s="377"/>
      <c r="AS24" s="358"/>
      <c r="AT24" s="358"/>
      <c r="AU24" s="358"/>
      <c r="AV24" s="369" t="s">
        <v>65</v>
      </c>
      <c r="AW24" s="317"/>
      <c r="AX24" s="317"/>
      <c r="AY24" s="317"/>
      <c r="AZ24" s="317"/>
      <c r="BA24" s="317"/>
      <c r="BB24" s="317"/>
      <c r="BC24" s="317"/>
      <c r="BD24" s="358"/>
      <c r="BE24" s="358"/>
    </row>
    <row r="25" spans="1:57" ht="18" customHeight="1">
      <c r="A25" s="338"/>
      <c r="B25" s="388"/>
      <c r="C25" s="387"/>
      <c r="D25" s="366" t="s">
        <v>5</v>
      </c>
      <c r="E25" s="365"/>
      <c r="F25" s="365"/>
      <c r="G25" s="365"/>
      <c r="H25" s="365"/>
      <c r="I25" s="365"/>
      <c r="J25" s="365"/>
      <c r="K25" s="365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17"/>
      <c r="W25" s="317"/>
      <c r="X25" s="316">
        <v>18</v>
      </c>
      <c r="Y25" s="316">
        <v>36</v>
      </c>
      <c r="Z25" s="316">
        <v>36</v>
      </c>
      <c r="AA25" s="316">
        <v>18</v>
      </c>
      <c r="AB25" s="349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75"/>
      <c r="AQ25" s="375"/>
      <c r="AR25" s="377"/>
      <c r="AS25" s="358"/>
      <c r="AT25" s="358"/>
      <c r="AU25" s="358"/>
      <c r="AV25" s="363"/>
      <c r="AW25" s="317"/>
      <c r="AX25" s="317"/>
      <c r="AY25" s="317"/>
      <c r="AZ25" s="317"/>
      <c r="BA25" s="317"/>
      <c r="BB25" s="317"/>
      <c r="BC25" s="317"/>
      <c r="BD25" s="358"/>
      <c r="BE25" s="358"/>
    </row>
    <row r="26" spans="1:57" ht="21" customHeight="1">
      <c r="A26" s="338"/>
      <c r="B26" s="382" t="s">
        <v>165</v>
      </c>
      <c r="C26" s="374" t="s">
        <v>164</v>
      </c>
      <c r="D26" s="366" t="s">
        <v>5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58"/>
      <c r="V26" s="317"/>
      <c r="W26" s="317"/>
      <c r="X26" s="335"/>
      <c r="Y26" s="358"/>
      <c r="Z26" s="358"/>
      <c r="AA26" s="358">
        <v>4</v>
      </c>
      <c r="AB26" s="358">
        <v>6</v>
      </c>
      <c r="AC26" s="358">
        <v>6</v>
      </c>
      <c r="AD26" s="358">
        <v>8</v>
      </c>
      <c r="AE26" s="358">
        <v>6</v>
      </c>
      <c r="AF26" s="358">
        <v>6</v>
      </c>
      <c r="AG26" s="358">
        <v>6</v>
      </c>
      <c r="AH26" s="358">
        <v>4</v>
      </c>
      <c r="AI26" s="358">
        <v>4</v>
      </c>
      <c r="AJ26" s="358">
        <v>6</v>
      </c>
      <c r="AK26" s="358">
        <v>6</v>
      </c>
      <c r="AL26" s="358">
        <v>4</v>
      </c>
      <c r="AM26" s="358">
        <v>8</v>
      </c>
      <c r="AN26" s="358">
        <v>6</v>
      </c>
      <c r="AO26" s="358">
        <v>6</v>
      </c>
      <c r="AP26" s="375">
        <v>4</v>
      </c>
      <c r="AQ26" s="375">
        <v>6</v>
      </c>
      <c r="AR26" s="377"/>
      <c r="AS26" s="358"/>
      <c r="AT26" s="358"/>
      <c r="AU26" s="358"/>
      <c r="AV26" s="371"/>
      <c r="AW26" s="317"/>
      <c r="AX26" s="317" t="s">
        <v>65</v>
      </c>
      <c r="AY26" s="317">
        <f>SUM(X26:AV26)</f>
        <v>96</v>
      </c>
      <c r="AZ26" s="317"/>
      <c r="BA26" s="317"/>
      <c r="BB26" s="317"/>
      <c r="BC26" s="317"/>
      <c r="BD26" s="358">
        <v>96</v>
      </c>
      <c r="BE26" s="358"/>
    </row>
    <row r="27" spans="1:57" ht="21" customHeight="1">
      <c r="A27" s="338"/>
      <c r="B27" s="382"/>
      <c r="C27" s="374"/>
      <c r="D27" s="366" t="s">
        <v>6</v>
      </c>
      <c r="E27" s="365"/>
      <c r="F27" s="365"/>
      <c r="G27" s="365"/>
      <c r="H27" s="365"/>
      <c r="I27" s="365"/>
      <c r="J27" s="365"/>
      <c r="K27" s="365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17"/>
      <c r="W27" s="317"/>
      <c r="X27" s="335"/>
      <c r="Y27" s="358"/>
      <c r="Z27" s="358"/>
      <c r="AA27" s="373">
        <v>2</v>
      </c>
      <c r="AB27" s="373">
        <v>3</v>
      </c>
      <c r="AC27" s="373">
        <v>3</v>
      </c>
      <c r="AD27" s="373">
        <v>4</v>
      </c>
      <c r="AE27" s="373">
        <v>3</v>
      </c>
      <c r="AF27" s="373">
        <v>3</v>
      </c>
      <c r="AG27" s="373">
        <v>3</v>
      </c>
      <c r="AH27" s="373">
        <v>2</v>
      </c>
      <c r="AI27" s="373">
        <v>3</v>
      </c>
      <c r="AJ27" s="373">
        <v>4</v>
      </c>
      <c r="AK27" s="373">
        <v>4</v>
      </c>
      <c r="AL27" s="373">
        <v>4</v>
      </c>
      <c r="AM27" s="373">
        <v>5</v>
      </c>
      <c r="AN27" s="373">
        <v>4</v>
      </c>
      <c r="AO27" s="373"/>
      <c r="AP27" s="386"/>
      <c r="AQ27" s="386"/>
      <c r="AR27" s="380"/>
      <c r="AS27" s="373"/>
      <c r="AT27" s="373"/>
      <c r="AU27" s="373"/>
      <c r="AV27" s="371"/>
      <c r="AW27" s="317"/>
      <c r="AX27" s="317"/>
      <c r="AY27" s="317"/>
      <c r="AZ27" s="317"/>
      <c r="BA27" s="317"/>
      <c r="BB27" s="317"/>
      <c r="BC27" s="317"/>
      <c r="BD27" s="358"/>
      <c r="BE27" s="358">
        <v>48</v>
      </c>
    </row>
    <row r="28" spans="1:57" ht="24" customHeight="1">
      <c r="A28" s="338"/>
      <c r="B28" s="382"/>
      <c r="C28" s="381" t="s">
        <v>163</v>
      </c>
      <c r="D28" s="366" t="s">
        <v>5</v>
      </c>
      <c r="E28" s="358">
        <v>6</v>
      </c>
      <c r="F28" s="358">
        <v>6</v>
      </c>
      <c r="G28" s="358">
        <v>6</v>
      </c>
      <c r="H28" s="358">
        <v>6</v>
      </c>
      <c r="I28" s="358">
        <v>6</v>
      </c>
      <c r="J28" s="358">
        <v>6</v>
      </c>
      <c r="K28" s="358">
        <v>8</v>
      </c>
      <c r="L28" s="358">
        <v>6</v>
      </c>
      <c r="M28" s="358">
        <v>8</v>
      </c>
      <c r="N28" s="358">
        <v>8</v>
      </c>
      <c r="O28" s="358">
        <v>8</v>
      </c>
      <c r="P28" s="358">
        <v>6</v>
      </c>
      <c r="Q28" s="331">
        <v>8</v>
      </c>
      <c r="R28" s="365">
        <v>8</v>
      </c>
      <c r="S28" s="358">
        <v>8</v>
      </c>
      <c r="T28" s="358">
        <v>2</v>
      </c>
      <c r="U28" s="331">
        <v>6</v>
      </c>
      <c r="V28" s="317"/>
      <c r="W28" s="317">
        <f>SUM(E28:U28)</f>
        <v>112</v>
      </c>
      <c r="X28" s="358"/>
      <c r="Y28" s="358"/>
      <c r="Z28" s="358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75"/>
      <c r="AP28" s="375"/>
      <c r="AQ28" s="375"/>
      <c r="AR28" s="377"/>
      <c r="AS28" s="358"/>
      <c r="AT28" s="349"/>
      <c r="AU28" s="349"/>
      <c r="AV28" s="385"/>
      <c r="AW28" s="317"/>
      <c r="AX28" s="317"/>
      <c r="AY28" s="317"/>
      <c r="AZ28" s="317"/>
      <c r="BA28" s="317"/>
      <c r="BB28" s="317"/>
      <c r="BC28" s="317"/>
      <c r="BD28" s="358">
        <v>112</v>
      </c>
      <c r="BE28" s="358"/>
    </row>
    <row r="29" spans="1:57" ht="27.75" customHeight="1">
      <c r="A29" s="338"/>
      <c r="B29" s="382"/>
      <c r="C29" s="381"/>
      <c r="D29" s="366" t="s">
        <v>6</v>
      </c>
      <c r="E29" s="373">
        <v>3</v>
      </c>
      <c r="F29" s="373">
        <v>3</v>
      </c>
      <c r="G29" s="373">
        <v>3</v>
      </c>
      <c r="H29" s="373">
        <v>3</v>
      </c>
      <c r="I29" s="373">
        <v>3</v>
      </c>
      <c r="J29" s="373">
        <v>3</v>
      </c>
      <c r="K29" s="373">
        <v>4</v>
      </c>
      <c r="L29" s="373">
        <v>3</v>
      </c>
      <c r="M29" s="373">
        <v>4</v>
      </c>
      <c r="N29" s="373">
        <v>4</v>
      </c>
      <c r="O29" s="373">
        <v>4</v>
      </c>
      <c r="P29" s="373">
        <v>3</v>
      </c>
      <c r="Q29" s="373">
        <v>4</v>
      </c>
      <c r="R29" s="373">
        <v>4</v>
      </c>
      <c r="S29" s="373">
        <v>4</v>
      </c>
      <c r="T29" s="373">
        <v>4</v>
      </c>
      <c r="U29" s="384" t="s">
        <v>84</v>
      </c>
      <c r="V29" s="317"/>
      <c r="W29" s="317"/>
      <c r="X29" s="335"/>
      <c r="Y29" s="358"/>
      <c r="Z29" s="358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75"/>
      <c r="AP29" s="375"/>
      <c r="AQ29" s="375"/>
      <c r="AR29" s="377"/>
      <c r="AS29" s="358"/>
      <c r="AT29" s="349"/>
      <c r="AU29" s="349"/>
      <c r="AV29" s="371"/>
      <c r="AW29" s="317"/>
      <c r="AX29" s="317"/>
      <c r="AY29" s="317"/>
      <c r="AZ29" s="317"/>
      <c r="BA29" s="317"/>
      <c r="BB29" s="317"/>
      <c r="BC29" s="317"/>
      <c r="BD29" s="358"/>
      <c r="BE29" s="358">
        <v>56</v>
      </c>
    </row>
    <row r="30" spans="1:57" ht="19.5" customHeight="1">
      <c r="A30" s="338"/>
      <c r="B30" s="382"/>
      <c r="C30" s="381" t="s">
        <v>162</v>
      </c>
      <c r="D30" s="366" t="s">
        <v>5</v>
      </c>
      <c r="E30" s="365"/>
      <c r="F30" s="365"/>
      <c r="G30" s="365"/>
      <c r="H30" s="365"/>
      <c r="I30" s="365"/>
      <c r="J30" s="365"/>
      <c r="K30" s="365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17"/>
      <c r="W30" s="317"/>
      <c r="X30" s="335"/>
      <c r="Y30" s="358"/>
      <c r="Z30" s="358"/>
      <c r="AA30" s="358"/>
      <c r="AB30" s="358">
        <v>6</v>
      </c>
      <c r="AC30" s="358">
        <v>6</v>
      </c>
      <c r="AD30" s="358">
        <v>6</v>
      </c>
      <c r="AE30" s="358">
        <v>4</v>
      </c>
      <c r="AF30" s="358">
        <v>6</v>
      </c>
      <c r="AG30" s="358">
        <v>4</v>
      </c>
      <c r="AH30" s="358">
        <v>4</v>
      </c>
      <c r="AI30" s="358">
        <v>6</v>
      </c>
      <c r="AJ30" s="358">
        <v>4</v>
      </c>
      <c r="AK30" s="358">
        <v>6</v>
      </c>
      <c r="AL30" s="358">
        <v>4</v>
      </c>
      <c r="AM30" s="358">
        <v>4</v>
      </c>
      <c r="AN30" s="358">
        <v>4</v>
      </c>
      <c r="AO30" s="358">
        <v>4</v>
      </c>
      <c r="AP30" s="375">
        <v>4</v>
      </c>
      <c r="AQ30" s="375">
        <v>6</v>
      </c>
      <c r="AR30" s="377"/>
      <c r="AS30" s="358"/>
      <c r="AT30" s="358"/>
      <c r="AU30" s="358"/>
      <c r="AV30" s="383"/>
      <c r="AW30" s="317"/>
      <c r="AX30" s="317"/>
      <c r="AY30" s="317">
        <f>SUM(AA30:AQ30)</f>
        <v>78</v>
      </c>
      <c r="AZ30" s="317"/>
      <c r="BA30" s="317"/>
      <c r="BB30" s="317"/>
      <c r="BC30" s="317"/>
      <c r="BD30" s="358">
        <f>SUM(AW30:BC30)</f>
        <v>78</v>
      </c>
      <c r="BE30" s="358"/>
    </row>
    <row r="31" spans="1:57" ht="21" customHeight="1">
      <c r="A31" s="338"/>
      <c r="B31" s="382"/>
      <c r="C31" s="381"/>
      <c r="D31" s="366" t="s">
        <v>6</v>
      </c>
      <c r="E31" s="365"/>
      <c r="F31" s="365"/>
      <c r="G31" s="365"/>
      <c r="H31" s="365"/>
      <c r="I31" s="365"/>
      <c r="J31" s="365"/>
      <c r="K31" s="365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17"/>
      <c r="W31" s="317"/>
      <c r="X31" s="335"/>
      <c r="Y31" s="358"/>
      <c r="Z31" s="358"/>
      <c r="AA31" s="373"/>
      <c r="AB31" s="373">
        <v>3</v>
      </c>
      <c r="AC31" s="373">
        <v>3</v>
      </c>
      <c r="AD31" s="373">
        <v>3</v>
      </c>
      <c r="AE31" s="373">
        <v>2</v>
      </c>
      <c r="AF31" s="373">
        <v>3</v>
      </c>
      <c r="AG31" s="373">
        <v>2</v>
      </c>
      <c r="AH31" s="373">
        <v>2</v>
      </c>
      <c r="AI31" s="373">
        <v>2</v>
      </c>
      <c r="AJ31" s="373">
        <v>2</v>
      </c>
      <c r="AK31" s="373"/>
      <c r="AL31" s="373"/>
      <c r="AM31" s="373"/>
      <c r="AN31" s="373"/>
      <c r="AO31" s="373"/>
      <c r="AP31" s="373"/>
      <c r="AQ31" s="373"/>
      <c r="AR31" s="380"/>
      <c r="AS31" s="380"/>
      <c r="AT31" s="379"/>
      <c r="AU31" s="379"/>
      <c r="AV31" s="376"/>
      <c r="AW31" s="378"/>
      <c r="AX31" s="378"/>
      <c r="AY31" s="378"/>
      <c r="AZ31" s="378"/>
      <c r="BA31" s="378"/>
      <c r="BB31" s="378"/>
      <c r="BC31" s="378"/>
      <c r="BD31" s="377"/>
      <c r="BE31" s="334">
        <v>39</v>
      </c>
    </row>
    <row r="32" spans="1:57" ht="15.75" customHeight="1">
      <c r="A32" s="338"/>
      <c r="B32" s="368" t="s">
        <v>161</v>
      </c>
      <c r="C32" s="367"/>
      <c r="D32" s="366" t="s">
        <v>5</v>
      </c>
      <c r="E32" s="365"/>
      <c r="F32" s="365"/>
      <c r="G32" s="365"/>
      <c r="H32" s="365"/>
      <c r="I32" s="365"/>
      <c r="J32" s="365"/>
      <c r="K32" s="365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17"/>
      <c r="W32" s="317"/>
      <c r="X32" s="335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35"/>
      <c r="AS32" s="335"/>
      <c r="AT32" s="358"/>
      <c r="AU32" s="335"/>
      <c r="AV32" s="376"/>
      <c r="AW32" s="317"/>
      <c r="AX32" s="317"/>
      <c r="AY32" s="317"/>
      <c r="AZ32" s="317"/>
      <c r="BA32" s="317"/>
      <c r="BB32" s="317"/>
      <c r="BC32" s="317"/>
      <c r="BD32" s="358"/>
      <c r="BE32" s="358"/>
    </row>
    <row r="33" spans="1:60" ht="15.75" customHeight="1">
      <c r="A33" s="338"/>
      <c r="B33" s="368" t="s">
        <v>106</v>
      </c>
      <c r="C33" s="367"/>
      <c r="D33" s="366" t="s">
        <v>5</v>
      </c>
      <c r="E33" s="365"/>
      <c r="F33" s="365"/>
      <c r="G33" s="365"/>
      <c r="H33" s="365"/>
      <c r="I33" s="365"/>
      <c r="J33" s="365"/>
      <c r="K33" s="365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17"/>
      <c r="W33" s="317"/>
      <c r="X33" s="335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31"/>
      <c r="AS33" s="335"/>
      <c r="AT33" s="335"/>
      <c r="AU33" s="335"/>
      <c r="AV33" s="371"/>
      <c r="AW33" s="317"/>
      <c r="AX33" s="317"/>
      <c r="AY33" s="317"/>
      <c r="AZ33" s="317"/>
      <c r="BA33" s="317"/>
      <c r="BB33" s="317"/>
      <c r="BC33" s="317"/>
      <c r="BD33" s="358"/>
      <c r="BE33" s="358"/>
    </row>
    <row r="34" spans="1:60" ht="16.5" customHeight="1">
      <c r="A34" s="338"/>
      <c r="B34" s="166" t="s">
        <v>160</v>
      </c>
      <c r="C34" s="374" t="s">
        <v>159</v>
      </c>
      <c r="D34" s="366" t="s">
        <v>5</v>
      </c>
      <c r="E34" s="365"/>
      <c r="F34" s="365"/>
      <c r="G34" s="365"/>
      <c r="H34" s="365"/>
      <c r="I34" s="365"/>
      <c r="J34" s="365"/>
      <c r="K34" s="365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17"/>
      <c r="W34" s="317"/>
      <c r="X34" s="335"/>
      <c r="Y34" s="358"/>
      <c r="Z34" s="358"/>
      <c r="AA34" s="358"/>
      <c r="AB34" s="358">
        <v>12</v>
      </c>
      <c r="AC34" s="358">
        <v>12</v>
      </c>
      <c r="AD34" s="358">
        <v>10</v>
      </c>
      <c r="AE34" s="358">
        <v>12</v>
      </c>
      <c r="AF34" s="358">
        <v>10</v>
      </c>
      <c r="AG34" s="358">
        <v>12</v>
      </c>
      <c r="AH34" s="358">
        <v>10</v>
      </c>
      <c r="AI34" s="358">
        <v>12</v>
      </c>
      <c r="AJ34" s="358">
        <v>10</v>
      </c>
      <c r="AK34" s="358">
        <v>12</v>
      </c>
      <c r="AL34" s="358">
        <v>10</v>
      </c>
      <c r="AM34" s="358">
        <v>10</v>
      </c>
      <c r="AN34" s="358">
        <v>8</v>
      </c>
      <c r="AO34" s="358">
        <v>4</v>
      </c>
      <c r="AP34" s="334">
        <v>2</v>
      </c>
      <c r="AQ34" s="375">
        <v>8</v>
      </c>
      <c r="AR34" s="331"/>
      <c r="AS34" s="335"/>
      <c r="AT34" s="335"/>
      <c r="AU34" s="335"/>
      <c r="AV34" s="371"/>
      <c r="AW34" s="317"/>
      <c r="AX34" s="317"/>
      <c r="AY34" s="317">
        <f>SUM(AA34:AX34)</f>
        <v>154</v>
      </c>
      <c r="AZ34" s="317"/>
      <c r="BA34" s="317"/>
      <c r="BB34" s="317"/>
      <c r="BC34" s="317"/>
      <c r="BD34" s="358">
        <v>154</v>
      </c>
      <c r="BE34" s="358"/>
    </row>
    <row r="35" spans="1:60" ht="18.75" customHeight="1">
      <c r="A35" s="338"/>
      <c r="B35" s="166"/>
      <c r="C35" s="374"/>
      <c r="D35" s="366" t="s">
        <v>6</v>
      </c>
      <c r="E35" s="365"/>
      <c r="F35" s="365"/>
      <c r="G35" s="365"/>
      <c r="H35" s="365"/>
      <c r="I35" s="365"/>
      <c r="J35" s="365"/>
      <c r="K35" s="365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17"/>
      <c r="W35" s="317"/>
      <c r="X35" s="335"/>
      <c r="Y35" s="358"/>
      <c r="Z35" s="358"/>
      <c r="AA35" s="358"/>
      <c r="AB35" s="373">
        <v>6</v>
      </c>
      <c r="AC35" s="373">
        <v>6</v>
      </c>
      <c r="AD35" s="373">
        <v>5</v>
      </c>
      <c r="AE35" s="373">
        <v>6</v>
      </c>
      <c r="AF35" s="373">
        <v>5</v>
      </c>
      <c r="AG35" s="373">
        <v>6</v>
      </c>
      <c r="AH35" s="373">
        <v>5</v>
      </c>
      <c r="AI35" s="373">
        <v>6</v>
      </c>
      <c r="AJ35" s="373">
        <v>5</v>
      </c>
      <c r="AK35" s="373">
        <v>6</v>
      </c>
      <c r="AL35" s="373">
        <v>5</v>
      </c>
      <c r="AM35" s="373">
        <v>5</v>
      </c>
      <c r="AN35" s="373">
        <v>5</v>
      </c>
      <c r="AO35" s="373">
        <v>6</v>
      </c>
      <c r="AP35" s="358"/>
      <c r="AQ35" s="372" t="s">
        <v>84</v>
      </c>
      <c r="AR35" s="331"/>
      <c r="AS35" s="335"/>
      <c r="AT35" s="335"/>
      <c r="AU35" s="335"/>
      <c r="AV35" s="371"/>
      <c r="AW35" s="317"/>
      <c r="AX35" s="317"/>
      <c r="AY35" s="317"/>
      <c r="AZ35" s="317"/>
      <c r="BA35" s="317"/>
      <c r="BB35" s="317"/>
      <c r="BC35" s="317"/>
      <c r="BD35" s="358"/>
      <c r="BE35" s="358">
        <v>77</v>
      </c>
    </row>
    <row r="36" spans="1:60" ht="18" customHeight="1">
      <c r="A36" s="338"/>
      <c r="B36" s="368" t="s">
        <v>158</v>
      </c>
      <c r="C36" s="367"/>
      <c r="D36" s="366"/>
      <c r="E36" s="365"/>
      <c r="F36" s="365"/>
      <c r="G36" s="365"/>
      <c r="H36" s="365"/>
      <c r="I36" s="365"/>
      <c r="J36" s="365"/>
      <c r="K36" s="365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17"/>
      <c r="W36" s="317"/>
      <c r="X36" s="335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R36" s="370">
        <v>36</v>
      </c>
      <c r="AS36" s="335"/>
      <c r="AT36" s="335"/>
      <c r="AU36" s="335"/>
      <c r="AV36" s="369" t="s">
        <v>65</v>
      </c>
      <c r="AW36" s="317"/>
      <c r="AX36" s="317"/>
      <c r="AY36" s="317"/>
      <c r="AZ36" s="317"/>
      <c r="BA36" s="317"/>
      <c r="BB36" s="317"/>
      <c r="BC36" s="317"/>
      <c r="BD36" s="358"/>
      <c r="BE36" s="358"/>
    </row>
    <row r="37" spans="1:60" ht="21" customHeight="1">
      <c r="A37" s="338"/>
      <c r="B37" s="368" t="s">
        <v>157</v>
      </c>
      <c r="C37" s="367"/>
      <c r="D37" s="366"/>
      <c r="E37" s="365"/>
      <c r="F37" s="365"/>
      <c r="G37" s="365"/>
      <c r="H37" s="365"/>
      <c r="I37" s="365"/>
      <c r="J37" s="365"/>
      <c r="K37" s="365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17"/>
      <c r="W37" s="317"/>
      <c r="X37" s="335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35"/>
      <c r="AR37" s="331"/>
      <c r="AS37" s="316">
        <v>36</v>
      </c>
      <c r="AT37" s="343">
        <v>36</v>
      </c>
      <c r="AU37" s="364">
        <v>36</v>
      </c>
      <c r="AV37" s="363"/>
      <c r="AW37" s="317"/>
      <c r="AX37" s="317"/>
      <c r="AY37" s="317"/>
      <c r="AZ37" s="317"/>
      <c r="BA37" s="317"/>
      <c r="BB37" s="317"/>
      <c r="BC37" s="317"/>
      <c r="BD37" s="358"/>
      <c r="BE37" s="358"/>
    </row>
    <row r="38" spans="1:60" ht="21" customHeight="1">
      <c r="A38" s="338"/>
      <c r="B38" s="362"/>
      <c r="C38" s="361"/>
      <c r="D38" s="360"/>
      <c r="E38" s="359"/>
      <c r="F38" s="359"/>
      <c r="G38" s="359"/>
      <c r="H38" s="359"/>
      <c r="I38" s="359"/>
      <c r="J38" s="359"/>
      <c r="K38" s="359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1"/>
      <c r="W38" s="351"/>
      <c r="X38" s="335"/>
      <c r="Y38" s="358"/>
      <c r="Z38" s="358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7"/>
      <c r="AR38" s="342"/>
      <c r="AS38" s="342"/>
      <c r="AT38" s="342"/>
      <c r="AU38" s="342"/>
      <c r="AV38" s="356" t="s">
        <v>84</v>
      </c>
      <c r="AW38" s="351"/>
      <c r="AX38" s="351"/>
      <c r="AY38" s="351"/>
      <c r="AZ38" s="351"/>
      <c r="BA38" s="351"/>
      <c r="BB38" s="351"/>
      <c r="BC38" s="351"/>
      <c r="BD38" s="355"/>
      <c r="BE38" s="354"/>
    </row>
    <row r="39" spans="1:60" ht="26.25" customHeight="1">
      <c r="A39" s="338"/>
      <c r="B39" s="353" t="s">
        <v>113</v>
      </c>
      <c r="C39" s="353"/>
      <c r="D39" s="352"/>
      <c r="E39" s="342">
        <f>E6+E8+E10+E12+E14+E16+E18+E20+E22+E26+E28+E30+E34</f>
        <v>36</v>
      </c>
      <c r="F39" s="342">
        <f>F6+F8+F10+F12+F14+F16+F18+F20+F22+F26+F28+F30+F34</f>
        <v>36</v>
      </c>
      <c r="G39" s="342">
        <f>G6+G8+G10+G12+G14+G16+G18+G20+G22+G26+G28+G30+G34</f>
        <v>36</v>
      </c>
      <c r="H39" s="342">
        <f>H6+H8+H10+H12+H14+H16+H18+H20+H22+H26+H28+H30+H34</f>
        <v>36</v>
      </c>
      <c r="I39" s="342">
        <f>I6+I8+I10+I12+I14+I16+I18+I20+I22+I26+I28+I30+I34</f>
        <v>36</v>
      </c>
      <c r="J39" s="342">
        <f>J6+J8+J10+J12+J14+J16+J18+J20+J22+J26+J28+J30+J34</f>
        <v>36</v>
      </c>
      <c r="K39" s="342">
        <f>K6+K8+K10+K12+K14+K16+K18+K20+K22+K26+K28+K30+K34</f>
        <v>36</v>
      </c>
      <c r="L39" s="342">
        <f>L6+L8+L10+L12+L14+L16+L18+L20+L22+L26+L28+L30+L34</f>
        <v>36</v>
      </c>
      <c r="M39" s="342">
        <f>M6+M8+M10+M12+M14+M16+M18+M20+M22+M26+M28+M30+M34</f>
        <v>36</v>
      </c>
      <c r="N39" s="342">
        <f>N6+N8+N10+N12+N14+N16+N18+N20+N22+N26+N28+N30+N34</f>
        <v>36</v>
      </c>
      <c r="O39" s="342">
        <f>O6+O8+O10+O12+O14+O16+O18+O20+O22+O26+O28+O30+O34</f>
        <v>36</v>
      </c>
      <c r="P39" s="342">
        <f>P6+P8+P10+P12+P14+P16+P18+P20+P22+P26+P28+P30+P34</f>
        <v>36</v>
      </c>
      <c r="Q39" s="342">
        <f>Q6+Q8+Q10+Q12+Q14+Q16+Q18+Q20+Q22+Q26+Q28+Q30+Q34</f>
        <v>36</v>
      </c>
      <c r="R39" s="342">
        <f>R6+R8+R10+R12+R14+R16+R18+R20+R22+R26+R28+R30+R34</f>
        <v>36</v>
      </c>
      <c r="S39" s="342">
        <f>S6+S8+S10+S12+S14+S16+S18+S20+S22+S26+S28+S30+S34</f>
        <v>36</v>
      </c>
      <c r="T39" s="342">
        <f>T6+T8+T10+T12+T14+T16+T18+T20+T22+T26+T28+T30+T34</f>
        <v>30</v>
      </c>
      <c r="U39" s="342">
        <v>6</v>
      </c>
      <c r="V39" s="346"/>
      <c r="W39" s="351">
        <v>576</v>
      </c>
      <c r="X39" s="350"/>
      <c r="Y39" s="349"/>
      <c r="Z39" s="349"/>
      <c r="AA39" s="348">
        <v>12</v>
      </c>
      <c r="AB39" s="348">
        <f>AB6+AB8+AB10+AB12+AB14+AB16+AB18+AB20+AB22+AB24+AB26+AB28+AB30+AB34</f>
        <v>36</v>
      </c>
      <c r="AC39" s="348">
        <f>AC6+AC8+AC10+AC12+AC14+AC16+AC18+AC20+AC22+AC24+AC26+AC28+AC30+AC34</f>
        <v>36</v>
      </c>
      <c r="AD39" s="348">
        <f>AD6+AD8+AD10+AD12+AD14+AD16+AD18+AD20+AD22+AD24+AD26+AD28+AD30+AD34</f>
        <v>36</v>
      </c>
      <c r="AE39" s="348">
        <f>AE6+AE8+AE10+AE12+AE14+AE16+AE18+AE20+AE22+AE24+AE26+AE28+AE30+AE34</f>
        <v>36</v>
      </c>
      <c r="AF39" s="348">
        <f>AF6+AF8+AF10+AF12+AF14+AF16+AF18+AF20+AF22+AF24+AF26+AF28+AF30+AF34</f>
        <v>36</v>
      </c>
      <c r="AG39" s="348">
        <f>AG6+AG8+AG10+AG12+AG14+AG16+AG18+AG20+AG22+AG24+AG26+AG28+AG30+AG34</f>
        <v>36</v>
      </c>
      <c r="AH39" s="348">
        <f>AH6+AH8+AH10+AH12+AH14+AH16+AH18+AH20+AH22+AH24+AH26+AH28+AH30+AH34</f>
        <v>36</v>
      </c>
      <c r="AI39" s="348">
        <f>AI6+AI8+AI10+AI12+AI14+AI16+AI18+AI20+AI22+AI24+AI26+AI28+AI30+AI34</f>
        <v>36</v>
      </c>
      <c r="AJ39" s="348">
        <f>AJ6+AJ8+AJ10+AJ12+AJ14+AJ16+AJ18+AJ20+AJ22+AJ24+AJ26+AJ28+AJ30+AJ34</f>
        <v>36</v>
      </c>
      <c r="AK39" s="348">
        <f>AK6+AK8+AK10+AK12+AK14+AK16+AK18+AK20+AK22+AK24+AK26+AK28+AK30+AK34</f>
        <v>36</v>
      </c>
      <c r="AL39" s="348">
        <f>AL6+AL8+AL10+AL12+AL14+AL16+AL18+AL20+AL22+AL24+AL26+AL28+AL30+AL34</f>
        <v>36</v>
      </c>
      <c r="AM39" s="348">
        <f>AM6+AM8+AM10+AM12+AM14+AM16+AM18+AM20+AM22+AM24+AM26+AM28+AM30+AM34</f>
        <v>36</v>
      </c>
      <c r="AN39" s="348">
        <f>AN6+AN8+AN10+AN12+AN14+AN16+AN18+AN20+AN22+AN24+AN26+AN28+AN30+AN34</f>
        <v>36</v>
      </c>
      <c r="AO39" s="348">
        <f>AO6+AO8+AO10+AO12+AO14+AO16+AO18+AO20+AO22+AO24+AO26+AO28+AO30+AO34</f>
        <v>36</v>
      </c>
      <c r="AP39" s="342">
        <f>AP6+AP10+AP12+AP14+AP18+AP26+AP30+AP34</f>
        <v>36</v>
      </c>
      <c r="AQ39" s="342">
        <f>AQ6+AQ10+AQ12+AQ14+AQ18+AQ26+AQ30+AQ34</f>
        <v>24</v>
      </c>
      <c r="AR39" s="342"/>
      <c r="AS39" s="342"/>
      <c r="AT39" s="347"/>
      <c r="AU39" s="342"/>
      <c r="AV39" s="339"/>
      <c r="AW39" s="346"/>
      <c r="AX39" s="346"/>
      <c r="AY39" s="346">
        <f>SUM(AY6:AY35)</f>
        <v>576</v>
      </c>
      <c r="AZ39" s="346"/>
      <c r="BA39" s="346"/>
      <c r="BB39" s="346"/>
      <c r="BC39" s="346"/>
      <c r="BD39" s="342">
        <f>SUM(BD6:BD37)</f>
        <v>1152</v>
      </c>
      <c r="BE39" s="345">
        <f>SUM(BE7:BE37)</f>
        <v>566</v>
      </c>
      <c r="BH39" s="10" t="s">
        <v>156</v>
      </c>
    </row>
    <row r="40" spans="1:60" ht="26.25" customHeight="1">
      <c r="A40" s="338"/>
      <c r="B40" s="337" t="s">
        <v>155</v>
      </c>
      <c r="C40" s="337"/>
      <c r="D40" s="337"/>
      <c r="E40" s="336">
        <f>E7+E9+E11+E13+E15+E17+E19+E21+E23+E27+E29++E31+E35</f>
        <v>18</v>
      </c>
      <c r="F40" s="336">
        <f>F7+F9+F11+F13+F15+F17+F19+F21+F23+F27+F29++F31+F35</f>
        <v>18</v>
      </c>
      <c r="G40" s="336">
        <f>G7+G9+G11+G13+G15+G17+G19+G21+G23+G27+G29++G31+G35</f>
        <v>18</v>
      </c>
      <c r="H40" s="336">
        <f>H7+H9+H11+H13+H15+H17+H19+H21+H23+H27+H29++H31+H35</f>
        <v>18</v>
      </c>
      <c r="I40" s="336">
        <f>I7+I9+I11+I13+I15+I17+I19+I21+I23+I27+I29++I31+I35</f>
        <v>18</v>
      </c>
      <c r="J40" s="336">
        <f>J7+J9+J11+J13+J15+J17+J19+J21+J23+J27+J29++J31+J35</f>
        <v>18</v>
      </c>
      <c r="K40" s="336">
        <f>K7+K9+K11+K13+K15+K17+K19+K21+K23+K27+K29++K31+K35</f>
        <v>18</v>
      </c>
      <c r="L40" s="336">
        <f>L7+L9+L11+L13+L15+L17+L19+L21+L23+L27+L29++L31+L35</f>
        <v>18</v>
      </c>
      <c r="M40" s="336">
        <f>M7+M9+M11+M13+M15+M17+M19+M21+M23+M27+M29++M31+M35</f>
        <v>18</v>
      </c>
      <c r="N40" s="336">
        <f>N7+N9+N11+N13+N15+N17+N19+N21+N23+N27+N29++N31+N35</f>
        <v>18</v>
      </c>
      <c r="O40" s="336">
        <f>O7+O9+O11+O13+O15+O17+O19+O21+O23+O27+O29++O31+O35</f>
        <v>18</v>
      </c>
      <c r="P40" s="336">
        <f>P7+P9+P11+P13+P15+P17+P19+P21+P23+P27+P29++P31+P35</f>
        <v>18</v>
      </c>
      <c r="Q40" s="336">
        <f>Q7+Q9+Q11+Q13+Q15+Q17+Q19+Q21+Q23+Q27+Q29++Q31+Q35</f>
        <v>18</v>
      </c>
      <c r="R40" s="336">
        <f>R7+R9+R11+R13+R15+R17+R19+R21+R23+R27+R29++R31+R35</f>
        <v>18</v>
      </c>
      <c r="S40" s="336">
        <f>S7+S9+S11+S13+S15+S17+S19+S21+S23+S27+S29++S31+S35</f>
        <v>18</v>
      </c>
      <c r="T40" s="336">
        <v>15</v>
      </c>
      <c r="U40" s="343">
        <v>18</v>
      </c>
      <c r="V40" s="332"/>
      <c r="W40" s="317">
        <v>288</v>
      </c>
      <c r="X40" s="344">
        <v>36</v>
      </c>
      <c r="Y40" s="341">
        <v>36</v>
      </c>
      <c r="Z40" s="341">
        <v>36</v>
      </c>
      <c r="AA40" s="343">
        <v>18</v>
      </c>
      <c r="AB40" s="334">
        <v>18</v>
      </c>
      <c r="AC40" s="334">
        <v>18</v>
      </c>
      <c r="AD40" s="334">
        <f>AD7+AD9+AD11+AD13+AD15+AD19+AD21+AD23+AD25+AD27+AD29+AD31+AD33+AD35</f>
        <v>18</v>
      </c>
      <c r="AE40" s="334">
        <f>AE7+AE9+AE11+AE13+AE15+AE19+AE21+AE23+AE25+AE27+AE29+AE31+AE33+AE35</f>
        <v>18</v>
      </c>
      <c r="AF40" s="334">
        <f>AF7+AF9+AF11+AF13+AF15+AF19+AF21+AF23+AF25+AF27+AF29+AF31+AF33+AF35</f>
        <v>18</v>
      </c>
      <c r="AG40" s="334">
        <f>AG7+AG9+AG11+AG13+AG15+AG19+AG21+AG23+AG25+AG27+AG29+AG31+AG33+AG35</f>
        <v>18</v>
      </c>
      <c r="AH40" s="334">
        <v>18</v>
      </c>
      <c r="AI40" s="334">
        <f>AI7+AI9+AI11+AI13+AI15+AI19+AI21+AI23+AI25+AI27+AI29+AI31+AI33+AI35</f>
        <v>18</v>
      </c>
      <c r="AJ40" s="334">
        <v>18</v>
      </c>
      <c r="AK40" s="334">
        <f>AK7+AK9+AK11+AK13+AK15+AK19+AK21+AK23+AK25+AK27+AK29+AK31+AK33+AK35</f>
        <v>18</v>
      </c>
      <c r="AL40" s="334">
        <v>18</v>
      </c>
      <c r="AM40" s="334">
        <f>AM7+AM9+AM11+AM13+AM15+AM19+AM21+AM23+AM25+AM27+AM29+AM31+AM33+AM35</f>
        <v>17</v>
      </c>
      <c r="AN40" s="334">
        <v>18</v>
      </c>
      <c r="AO40" s="334">
        <v>18</v>
      </c>
      <c r="AP40" s="342">
        <v>12</v>
      </c>
      <c r="AQ40" s="341">
        <v>36</v>
      </c>
      <c r="AR40" s="341">
        <f>SUM(AR12:AR39)</f>
        <v>36</v>
      </c>
      <c r="AS40" s="341">
        <v>36</v>
      </c>
      <c r="AT40" s="340">
        <v>36</v>
      </c>
      <c r="AU40" s="340">
        <v>36</v>
      </c>
      <c r="AV40" s="339"/>
      <c r="AW40" s="332"/>
      <c r="AX40" s="332"/>
      <c r="AY40" s="332"/>
      <c r="AZ40" s="332"/>
      <c r="BA40" s="332"/>
      <c r="BB40" s="332"/>
      <c r="BC40" s="332"/>
      <c r="BD40" s="331"/>
      <c r="BE40" s="331"/>
    </row>
    <row r="41" spans="1:60" ht="41.25" customHeight="1">
      <c r="A41" s="338"/>
      <c r="B41" s="337" t="s">
        <v>154</v>
      </c>
      <c r="C41" s="337"/>
      <c r="D41" s="337"/>
      <c r="E41" s="336">
        <f>E39+E40</f>
        <v>54</v>
      </c>
      <c r="F41" s="336">
        <f>F39+F40</f>
        <v>54</v>
      </c>
      <c r="G41" s="336">
        <f>G39+G40</f>
        <v>54</v>
      </c>
      <c r="H41" s="336">
        <f>H39+H40</f>
        <v>54</v>
      </c>
      <c r="I41" s="336">
        <f>I39+I40</f>
        <v>54</v>
      </c>
      <c r="J41" s="336">
        <f>J39+J40</f>
        <v>54</v>
      </c>
      <c r="K41" s="336">
        <f>K39+K40</f>
        <v>54</v>
      </c>
      <c r="L41" s="336">
        <f>L39+L40</f>
        <v>54</v>
      </c>
      <c r="M41" s="336">
        <f>M39+M40</f>
        <v>54</v>
      </c>
      <c r="N41" s="336">
        <f>N39+N40</f>
        <v>54</v>
      </c>
      <c r="O41" s="336">
        <f>O39+O40</f>
        <v>54</v>
      </c>
      <c r="P41" s="336">
        <f>P39+P40</f>
        <v>54</v>
      </c>
      <c r="Q41" s="336">
        <f>Q39+Q40</f>
        <v>54</v>
      </c>
      <c r="R41" s="336">
        <f>R39+R40</f>
        <v>54</v>
      </c>
      <c r="S41" s="336">
        <f>S39+S40</f>
        <v>54</v>
      </c>
      <c r="T41" s="336">
        <f>T39+T40</f>
        <v>45</v>
      </c>
      <c r="U41" s="336">
        <f>U39+U40</f>
        <v>24</v>
      </c>
      <c r="V41" s="332"/>
      <c r="W41" s="317"/>
      <c r="X41" s="335"/>
      <c r="Y41" s="331"/>
      <c r="Z41" s="331"/>
      <c r="AA41" s="334"/>
      <c r="AB41" s="334">
        <f>AB39+AB40</f>
        <v>54</v>
      </c>
      <c r="AC41" s="334">
        <f>AC39+AC40</f>
        <v>54</v>
      </c>
      <c r="AD41" s="334">
        <f>AD39+AD40</f>
        <v>54</v>
      </c>
      <c r="AE41" s="334">
        <f>AE39+AE40</f>
        <v>54</v>
      </c>
      <c r="AF41" s="334">
        <f>AF39+AF40</f>
        <v>54</v>
      </c>
      <c r="AG41" s="334">
        <f>AG39+AG40</f>
        <v>54</v>
      </c>
      <c r="AH41" s="334">
        <f>AH39+AH40</f>
        <v>54</v>
      </c>
      <c r="AI41" s="334">
        <f>AI39+AI40</f>
        <v>54</v>
      </c>
      <c r="AJ41" s="334">
        <f>AJ39+AJ40</f>
        <v>54</v>
      </c>
      <c r="AK41" s="334">
        <f>AK39+AK40</f>
        <v>54</v>
      </c>
      <c r="AL41" s="334">
        <f>AL39+AL40</f>
        <v>54</v>
      </c>
      <c r="AM41" s="334">
        <f>AM39+AM40</f>
        <v>53</v>
      </c>
      <c r="AN41" s="334">
        <f>AN39+AN40</f>
        <v>54</v>
      </c>
      <c r="AO41" s="334">
        <f>AO39+AO40</f>
        <v>54</v>
      </c>
      <c r="AP41" s="334">
        <f>AP39+AP40</f>
        <v>48</v>
      </c>
      <c r="AQ41" s="334">
        <f>AQ39+AQ40</f>
        <v>60</v>
      </c>
      <c r="AR41" s="334">
        <f>AR39+AR40</f>
        <v>36</v>
      </c>
      <c r="AS41" s="334">
        <f>AS39+AS40</f>
        <v>36</v>
      </c>
      <c r="AT41" s="334"/>
      <c r="AU41" s="334"/>
      <c r="AV41" s="333"/>
      <c r="AW41" s="332"/>
      <c r="AX41" s="332"/>
      <c r="AY41" s="332"/>
      <c r="AZ41" s="332"/>
      <c r="BA41" s="332"/>
      <c r="BB41" s="332"/>
      <c r="BC41" s="332"/>
      <c r="BD41" s="331"/>
      <c r="BE41" s="331"/>
    </row>
    <row r="42" spans="1:60" ht="22.5" customHeight="1">
      <c r="A42" s="327"/>
      <c r="B42" s="27"/>
      <c r="C42" s="27"/>
      <c r="D42" s="27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18" t="s">
        <v>107</v>
      </c>
      <c r="U42" s="318" t="s">
        <v>153</v>
      </c>
      <c r="V42" s="324"/>
      <c r="W42" s="325"/>
      <c r="X42" s="325"/>
      <c r="Y42" s="324"/>
      <c r="Z42" s="324"/>
      <c r="AA42" s="330" t="s">
        <v>152</v>
      </c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Q42" s="329" t="s">
        <v>151</v>
      </c>
      <c r="AR42" s="325"/>
      <c r="AS42" s="324"/>
      <c r="AV42" s="328" t="s">
        <v>150</v>
      </c>
      <c r="AW42" s="324"/>
      <c r="AX42" s="324"/>
      <c r="AY42" s="324"/>
      <c r="AZ42" s="324"/>
      <c r="BA42" s="324"/>
      <c r="BB42" s="324"/>
      <c r="BC42" s="324"/>
      <c r="BD42" s="324"/>
      <c r="BE42" s="324"/>
    </row>
    <row r="43" spans="1:60" s="323" customFormat="1" ht="26.25" customHeight="1">
      <c r="A43" s="327"/>
      <c r="B43" s="27"/>
      <c r="C43" s="27"/>
      <c r="D43" s="27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6"/>
      <c r="V43" s="324"/>
      <c r="W43" s="325"/>
      <c r="X43" s="325"/>
      <c r="Y43" s="324"/>
      <c r="Z43" s="324"/>
      <c r="AB43" s="325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</row>
    <row r="44" spans="1:60" s="313" customFormat="1" ht="21" customHeight="1">
      <c r="B44" s="322"/>
      <c r="C44" s="321"/>
      <c r="E44" s="320"/>
      <c r="F44" s="320"/>
      <c r="G44" s="320"/>
      <c r="H44" s="320"/>
      <c r="I44" s="320"/>
      <c r="J44" s="320"/>
      <c r="K44" s="320"/>
      <c r="L44" s="319"/>
      <c r="M44" s="318"/>
      <c r="N44" s="314"/>
      <c r="O44" s="314" t="s">
        <v>15</v>
      </c>
      <c r="P44" s="314"/>
      <c r="Q44" s="314"/>
      <c r="R44" s="314"/>
      <c r="S44" s="314"/>
      <c r="T44" s="317"/>
      <c r="U44" s="314"/>
      <c r="V44" s="314" t="s">
        <v>16</v>
      </c>
      <c r="W44" s="314"/>
      <c r="X44" s="315"/>
      <c r="Y44" s="314"/>
      <c r="Z44" s="314"/>
      <c r="AA44" s="314"/>
      <c r="AB44" s="316"/>
      <c r="AC44" s="314" t="s">
        <v>17</v>
      </c>
      <c r="AD44" s="314"/>
      <c r="AE44" s="314"/>
      <c r="AF44" s="314"/>
      <c r="AG44" s="314"/>
      <c r="AH44" s="314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4"/>
      <c r="AV44" s="314"/>
      <c r="AW44" s="314"/>
      <c r="AX44" s="314" t="s">
        <v>18</v>
      </c>
      <c r="AY44" s="314"/>
      <c r="AZ44" s="314"/>
      <c r="BA44" s="314"/>
      <c r="BB44" s="314"/>
      <c r="BC44" s="314"/>
      <c r="BD44" s="314"/>
      <c r="BE44" s="314"/>
    </row>
  </sheetData>
  <mergeCells count="40">
    <mergeCell ref="C26:C27"/>
    <mergeCell ref="C28:C29"/>
    <mergeCell ref="C30:C31"/>
    <mergeCell ref="B6:B7"/>
    <mergeCell ref="B12:B13"/>
    <mergeCell ref="A6:A41"/>
    <mergeCell ref="B40:D40"/>
    <mergeCell ref="B41:D41"/>
    <mergeCell ref="C34:C35"/>
    <mergeCell ref="B39:D39"/>
    <mergeCell ref="B22:B23"/>
    <mergeCell ref="C22:C23"/>
    <mergeCell ref="B24:B25"/>
    <mergeCell ref="B26:B31"/>
    <mergeCell ref="BE1:BE5"/>
    <mergeCell ref="E2:BC2"/>
    <mergeCell ref="E4:BC4"/>
    <mergeCell ref="BD1:BD5"/>
    <mergeCell ref="AZ1:BC1"/>
    <mergeCell ref="AV24:AV25"/>
    <mergeCell ref="C14:C15"/>
    <mergeCell ref="B16:B17"/>
    <mergeCell ref="C16:C17"/>
    <mergeCell ref="B8:B9"/>
    <mergeCell ref="C8:C9"/>
    <mergeCell ref="B34:B35"/>
    <mergeCell ref="B20:B21"/>
    <mergeCell ref="C20:C21"/>
    <mergeCell ref="B10:B11"/>
    <mergeCell ref="C10:C11"/>
    <mergeCell ref="AV36:AV37"/>
    <mergeCell ref="A1:A5"/>
    <mergeCell ref="B1:B5"/>
    <mergeCell ref="C1:C5"/>
    <mergeCell ref="D1:D5"/>
    <mergeCell ref="B18:B19"/>
    <mergeCell ref="C18:C19"/>
    <mergeCell ref="C6:C7"/>
    <mergeCell ref="C12:C13"/>
    <mergeCell ref="B14:B15"/>
  </mergeCells>
  <pageMargins left="0.31496062992125984" right="0.31496062992125984" top="0.35433070866141736" bottom="0.35433070866141736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49"/>
  <sheetViews>
    <sheetView topLeftCell="D1" zoomScale="80" zoomScaleNormal="80" workbookViewId="0">
      <selection activeCell="BG24" sqref="BG24"/>
    </sheetView>
  </sheetViews>
  <sheetFormatPr defaultRowHeight="12.75"/>
  <cols>
    <col min="1" max="1" width="9.140625" style="203"/>
    <col min="2" max="2" width="9.140625" style="206"/>
    <col min="3" max="3" width="27.7109375" style="205" customWidth="1"/>
    <col min="4" max="4" width="9.140625" style="203"/>
    <col min="5" max="22" width="3.85546875" style="203" customWidth="1"/>
    <col min="23" max="23" width="5" style="203" customWidth="1"/>
    <col min="24" max="24" width="3.85546875" style="204" customWidth="1"/>
    <col min="25" max="49" width="3.85546875" style="203" customWidth="1"/>
    <col min="50" max="50" width="3.42578125" style="203" customWidth="1"/>
    <col min="51" max="51" width="6.85546875" style="203" customWidth="1"/>
    <col min="52" max="56" width="3.85546875" style="203" customWidth="1"/>
    <col min="57" max="57" width="8.28515625" style="203" customWidth="1"/>
    <col min="58" max="16384" width="9.140625" style="203"/>
  </cols>
  <sheetData>
    <row r="1" spans="1:58" s="303" customFormat="1" ht="33.75" customHeight="1">
      <c r="B1" s="206"/>
      <c r="C1" s="309"/>
      <c r="X1" s="308"/>
      <c r="AV1" s="308"/>
      <c r="AW1" s="307"/>
      <c r="AX1" s="307"/>
      <c r="AY1" s="307"/>
      <c r="AZ1" s="307"/>
      <c r="BA1" s="307"/>
      <c r="BE1" s="306"/>
      <c r="BF1" s="306"/>
    </row>
    <row r="2" spans="1:58" s="303" customFormat="1" ht="15.75">
      <c r="A2" s="305"/>
      <c r="B2" s="304"/>
      <c r="C2" s="304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4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</row>
    <row r="3" spans="1:58" ht="99.75" customHeight="1">
      <c r="A3" s="293" t="s">
        <v>149</v>
      </c>
      <c r="B3" s="292" t="s">
        <v>0</v>
      </c>
      <c r="C3" s="291" t="s">
        <v>9</v>
      </c>
      <c r="D3" s="290" t="s">
        <v>1</v>
      </c>
      <c r="E3" s="302" t="s">
        <v>21</v>
      </c>
      <c r="F3" s="300" t="s">
        <v>22</v>
      </c>
      <c r="G3" s="300" t="s">
        <v>23</v>
      </c>
      <c r="H3" s="300" t="s">
        <v>24</v>
      </c>
      <c r="I3" s="300" t="s">
        <v>25</v>
      </c>
      <c r="J3" s="300" t="s">
        <v>26</v>
      </c>
      <c r="K3" s="300" t="s">
        <v>27</v>
      </c>
      <c r="L3" s="300" t="s">
        <v>28</v>
      </c>
      <c r="M3" s="300" t="s">
        <v>29</v>
      </c>
      <c r="N3" s="301" t="s">
        <v>30</v>
      </c>
      <c r="O3" s="301" t="s">
        <v>31</v>
      </c>
      <c r="P3" s="301" t="s">
        <v>32</v>
      </c>
      <c r="Q3" s="301" t="s">
        <v>33</v>
      </c>
      <c r="R3" s="301" t="s">
        <v>34</v>
      </c>
      <c r="S3" s="301" t="s">
        <v>35</v>
      </c>
      <c r="T3" s="301" t="s">
        <v>39</v>
      </c>
      <c r="U3" s="301" t="s">
        <v>36</v>
      </c>
      <c r="V3" s="301" t="s">
        <v>14</v>
      </c>
      <c r="W3" s="301" t="s">
        <v>2</v>
      </c>
      <c r="X3" s="301" t="s">
        <v>37</v>
      </c>
      <c r="Y3" s="301" t="s">
        <v>38</v>
      </c>
      <c r="Z3" s="301" t="s">
        <v>148</v>
      </c>
      <c r="AA3" s="301" t="s">
        <v>147</v>
      </c>
      <c r="AB3" s="301" t="s">
        <v>146</v>
      </c>
      <c r="AC3" s="301" t="s">
        <v>145</v>
      </c>
      <c r="AD3" s="301" t="s">
        <v>144</v>
      </c>
      <c r="AE3" s="301" t="s">
        <v>45</v>
      </c>
      <c r="AF3" s="301" t="s">
        <v>46</v>
      </c>
      <c r="AG3" s="301" t="s">
        <v>47</v>
      </c>
      <c r="AH3" s="301" t="s">
        <v>143</v>
      </c>
      <c r="AI3" s="301" t="s">
        <v>142</v>
      </c>
      <c r="AJ3" s="300" t="s">
        <v>50</v>
      </c>
      <c r="AK3" s="300" t="s">
        <v>51</v>
      </c>
      <c r="AL3" s="300" t="s">
        <v>141</v>
      </c>
      <c r="AM3" s="300" t="s">
        <v>53</v>
      </c>
      <c r="AN3" s="300" t="s">
        <v>54</v>
      </c>
      <c r="AO3" s="300" t="s">
        <v>55</v>
      </c>
      <c r="AP3" s="300" t="s">
        <v>56</v>
      </c>
      <c r="AQ3" s="300" t="s">
        <v>57</v>
      </c>
      <c r="AR3" s="300" t="s">
        <v>140</v>
      </c>
      <c r="AS3" s="300" t="s">
        <v>59</v>
      </c>
      <c r="AT3" s="300" t="s">
        <v>60</v>
      </c>
      <c r="AU3" s="300" t="s">
        <v>139</v>
      </c>
      <c r="AV3" s="300" t="s">
        <v>138</v>
      </c>
      <c r="AW3" s="299" t="s">
        <v>10</v>
      </c>
      <c r="AX3" s="298"/>
      <c r="AY3" s="297"/>
      <c r="AZ3" s="300"/>
      <c r="BA3" s="299" t="s">
        <v>3</v>
      </c>
      <c r="BB3" s="298"/>
      <c r="BC3" s="298"/>
      <c r="BD3" s="297"/>
      <c r="BE3" s="284" t="s">
        <v>11</v>
      </c>
      <c r="BF3" s="284" t="s">
        <v>12</v>
      </c>
    </row>
    <row r="4" spans="1:58">
      <c r="A4" s="293"/>
      <c r="B4" s="292"/>
      <c r="C4" s="291"/>
      <c r="D4" s="290"/>
      <c r="E4" s="295" t="s">
        <v>4</v>
      </c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6"/>
      <c r="W4" s="296"/>
      <c r="X4" s="296"/>
      <c r="Y4" s="296"/>
      <c r="Z4" s="296"/>
      <c r="AA4" s="296"/>
      <c r="AB4" s="296"/>
      <c r="AC4" s="296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84"/>
      <c r="BF4" s="284"/>
    </row>
    <row r="5" spans="1:58">
      <c r="A5" s="293"/>
      <c r="B5" s="292"/>
      <c r="C5" s="291"/>
      <c r="D5" s="290"/>
      <c r="E5" s="289">
        <v>35</v>
      </c>
      <c r="F5" s="289">
        <v>36</v>
      </c>
      <c r="G5" s="289">
        <v>37</v>
      </c>
      <c r="H5" s="289">
        <v>38</v>
      </c>
      <c r="I5" s="289">
        <v>39</v>
      </c>
      <c r="J5" s="289">
        <v>40</v>
      </c>
      <c r="K5" s="289">
        <v>41</v>
      </c>
      <c r="L5" s="286">
        <v>42</v>
      </c>
      <c r="M5" s="286">
        <v>43</v>
      </c>
      <c r="N5" s="286">
        <v>44</v>
      </c>
      <c r="O5" s="286">
        <v>45</v>
      </c>
      <c r="P5" s="286">
        <v>46</v>
      </c>
      <c r="Q5" s="286">
        <v>47</v>
      </c>
      <c r="R5" s="286">
        <v>48</v>
      </c>
      <c r="S5" s="286">
        <v>49</v>
      </c>
      <c r="T5" s="286">
        <v>50</v>
      </c>
      <c r="U5" s="286">
        <v>51</v>
      </c>
      <c r="V5" s="286">
        <v>52</v>
      </c>
      <c r="W5" s="286">
        <v>1</v>
      </c>
      <c r="X5" s="285">
        <v>2</v>
      </c>
      <c r="Y5" s="286">
        <v>3</v>
      </c>
      <c r="Z5" s="286">
        <v>4</v>
      </c>
      <c r="AA5" s="286">
        <v>5</v>
      </c>
      <c r="AB5" s="286">
        <v>6</v>
      </c>
      <c r="AC5" s="286">
        <v>7</v>
      </c>
      <c r="AD5" s="286">
        <v>8</v>
      </c>
      <c r="AE5" s="286">
        <v>9</v>
      </c>
      <c r="AF5" s="286">
        <v>10</v>
      </c>
      <c r="AG5" s="286">
        <v>11</v>
      </c>
      <c r="AH5" s="286">
        <v>12</v>
      </c>
      <c r="AI5" s="286">
        <v>13</v>
      </c>
      <c r="AJ5" s="286">
        <v>14</v>
      </c>
      <c r="AK5" s="286">
        <v>15</v>
      </c>
      <c r="AL5" s="286">
        <v>16</v>
      </c>
      <c r="AM5" s="286">
        <v>17</v>
      </c>
      <c r="AN5" s="286">
        <v>18</v>
      </c>
      <c r="AO5" s="286">
        <v>19</v>
      </c>
      <c r="AP5" s="286">
        <v>20</v>
      </c>
      <c r="AQ5" s="286">
        <v>21</v>
      </c>
      <c r="AR5" s="286">
        <v>22</v>
      </c>
      <c r="AS5" s="286">
        <v>23</v>
      </c>
      <c r="AT5" s="286">
        <v>24</v>
      </c>
      <c r="AU5" s="286">
        <v>25</v>
      </c>
      <c r="AV5" s="286">
        <v>26</v>
      </c>
      <c r="AW5" s="286">
        <v>27</v>
      </c>
      <c r="AX5" s="286">
        <v>28</v>
      </c>
      <c r="AY5" s="286">
        <v>29</v>
      </c>
      <c r="AZ5" s="286">
        <v>30</v>
      </c>
      <c r="BA5" s="286">
        <v>31</v>
      </c>
      <c r="BB5" s="286">
        <v>32</v>
      </c>
      <c r="BC5" s="286">
        <v>33</v>
      </c>
      <c r="BD5" s="286">
        <v>34</v>
      </c>
      <c r="BE5" s="284"/>
      <c r="BF5" s="284"/>
    </row>
    <row r="6" spans="1:58">
      <c r="A6" s="293"/>
      <c r="B6" s="292"/>
      <c r="C6" s="291"/>
      <c r="D6" s="290"/>
      <c r="E6" s="295" t="s">
        <v>13</v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84"/>
      <c r="BF6" s="284"/>
    </row>
    <row r="7" spans="1:58">
      <c r="A7" s="293"/>
      <c r="B7" s="292"/>
      <c r="C7" s="291"/>
      <c r="D7" s="290"/>
      <c r="E7" s="289">
        <v>1</v>
      </c>
      <c r="F7" s="289">
        <v>2</v>
      </c>
      <c r="G7" s="289">
        <v>3</v>
      </c>
      <c r="H7" s="289">
        <v>4</v>
      </c>
      <c r="I7" s="289">
        <v>5</v>
      </c>
      <c r="J7" s="289">
        <v>6</v>
      </c>
      <c r="K7" s="289">
        <v>7</v>
      </c>
      <c r="L7" s="287">
        <v>8</v>
      </c>
      <c r="M7" s="287">
        <v>9</v>
      </c>
      <c r="N7" s="287">
        <v>10</v>
      </c>
      <c r="O7" s="287">
        <v>11</v>
      </c>
      <c r="P7" s="287">
        <v>12</v>
      </c>
      <c r="Q7" s="286">
        <v>13</v>
      </c>
      <c r="R7" s="286">
        <v>14</v>
      </c>
      <c r="S7" s="286">
        <v>15</v>
      </c>
      <c r="T7" s="286">
        <v>16</v>
      </c>
      <c r="U7" s="286">
        <v>17</v>
      </c>
      <c r="V7" s="288">
        <v>18</v>
      </c>
      <c r="W7" s="288">
        <v>19</v>
      </c>
      <c r="X7" s="285">
        <v>20</v>
      </c>
      <c r="Y7" s="286">
        <v>21</v>
      </c>
      <c r="Z7" s="286">
        <v>22</v>
      </c>
      <c r="AA7" s="287">
        <v>23</v>
      </c>
      <c r="AB7" s="287">
        <v>24</v>
      </c>
      <c r="AC7" s="287">
        <v>25</v>
      </c>
      <c r="AD7" s="287">
        <v>26</v>
      </c>
      <c r="AE7" s="287">
        <v>27</v>
      </c>
      <c r="AF7" s="287">
        <v>28</v>
      </c>
      <c r="AG7" s="287">
        <v>29</v>
      </c>
      <c r="AH7" s="287">
        <v>30</v>
      </c>
      <c r="AI7" s="287">
        <v>31</v>
      </c>
      <c r="AJ7" s="287">
        <v>32</v>
      </c>
      <c r="AK7" s="287">
        <v>33</v>
      </c>
      <c r="AL7" s="287">
        <v>34</v>
      </c>
      <c r="AM7" s="287">
        <v>35</v>
      </c>
      <c r="AN7" s="287">
        <v>36</v>
      </c>
      <c r="AO7" s="287">
        <v>37</v>
      </c>
      <c r="AP7" s="287">
        <v>38</v>
      </c>
      <c r="AQ7" s="287">
        <v>39</v>
      </c>
      <c r="AR7" s="287">
        <v>40</v>
      </c>
      <c r="AS7" s="287">
        <v>41</v>
      </c>
      <c r="AT7" s="287">
        <v>42</v>
      </c>
      <c r="AU7" s="286">
        <v>43</v>
      </c>
      <c r="AV7" s="285">
        <v>44</v>
      </c>
      <c r="AW7" s="285">
        <v>45</v>
      </c>
      <c r="AX7" s="285">
        <v>46</v>
      </c>
      <c r="AY7" s="285">
        <v>47</v>
      </c>
      <c r="AZ7" s="285">
        <v>48</v>
      </c>
      <c r="BA7" s="285">
        <v>49</v>
      </c>
      <c r="BB7" s="285">
        <v>50</v>
      </c>
      <c r="BC7" s="285">
        <v>51</v>
      </c>
      <c r="BD7" s="285">
        <v>52</v>
      </c>
      <c r="BE7" s="284"/>
      <c r="BF7" s="284"/>
    </row>
    <row r="8" spans="1:58" ht="19.5" customHeight="1">
      <c r="A8" s="283" t="s">
        <v>137</v>
      </c>
      <c r="B8" s="282" t="s">
        <v>136</v>
      </c>
      <c r="C8" s="275" t="s">
        <v>135</v>
      </c>
      <c r="D8" s="238" t="s">
        <v>5</v>
      </c>
      <c r="E8" s="280"/>
      <c r="F8" s="280"/>
      <c r="G8" s="280"/>
      <c r="H8" s="280"/>
      <c r="I8" s="280"/>
      <c r="J8" s="280"/>
      <c r="K8" s="280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20"/>
      <c r="W8" s="220"/>
      <c r="X8" s="279"/>
      <c r="Y8" s="277"/>
      <c r="Z8" s="277"/>
      <c r="AA8" s="277"/>
      <c r="AB8" s="277"/>
      <c r="AC8" s="277"/>
      <c r="AD8" s="277"/>
      <c r="AE8" s="218">
        <v>4</v>
      </c>
      <c r="AF8" s="218">
        <v>4</v>
      </c>
      <c r="AG8" s="218">
        <v>4</v>
      </c>
      <c r="AH8" s="218">
        <v>4</v>
      </c>
      <c r="AI8" s="218">
        <v>4</v>
      </c>
      <c r="AJ8" s="218">
        <v>4</v>
      </c>
      <c r="AK8" s="218">
        <v>4</v>
      </c>
      <c r="AL8" s="218">
        <v>4</v>
      </c>
      <c r="AM8" s="218">
        <v>4</v>
      </c>
      <c r="AN8" s="218">
        <v>2</v>
      </c>
      <c r="AO8" s="218">
        <v>2</v>
      </c>
      <c r="AP8" s="218">
        <v>4</v>
      </c>
      <c r="AQ8" s="218">
        <v>4</v>
      </c>
      <c r="AR8" s="218">
        <v>2</v>
      </c>
      <c r="AS8" s="218">
        <v>2</v>
      </c>
      <c r="AT8" s="218">
        <v>2</v>
      </c>
      <c r="AU8" s="277"/>
      <c r="AV8" s="220"/>
      <c r="AW8" s="220"/>
      <c r="AX8" s="213" t="s">
        <v>65</v>
      </c>
      <c r="AY8" s="213">
        <f>SUM(AE8:AT8)</f>
        <v>54</v>
      </c>
      <c r="AZ8" s="220"/>
      <c r="BA8" s="220"/>
      <c r="BB8" s="220"/>
      <c r="BC8" s="220"/>
      <c r="BD8" s="220"/>
      <c r="BE8" s="218">
        <f>W8+AY8</f>
        <v>54</v>
      </c>
      <c r="BF8" s="218"/>
    </row>
    <row r="9" spans="1:58" ht="15.75">
      <c r="A9" s="232"/>
      <c r="B9" s="281"/>
      <c r="C9" s="274"/>
      <c r="D9" s="238" t="s">
        <v>6</v>
      </c>
      <c r="E9" s="280"/>
      <c r="F9" s="280"/>
      <c r="G9" s="280"/>
      <c r="H9" s="280"/>
      <c r="I9" s="280"/>
      <c r="J9" s="280"/>
      <c r="K9" s="280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20"/>
      <c r="W9" s="220"/>
      <c r="X9" s="279"/>
      <c r="Y9" s="277"/>
      <c r="Z9" s="277"/>
      <c r="AA9" s="277"/>
      <c r="AB9" s="277"/>
      <c r="AC9" s="277"/>
      <c r="AD9" s="277"/>
      <c r="AE9" s="278"/>
      <c r="AF9" s="278"/>
      <c r="AG9" s="278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77"/>
      <c r="AU9" s="276">
        <v>2</v>
      </c>
      <c r="AV9" s="220"/>
      <c r="AW9" s="220"/>
      <c r="AX9" s="220"/>
      <c r="AY9" s="213">
        <v>2</v>
      </c>
      <c r="AZ9" s="220"/>
      <c r="BA9" s="220"/>
      <c r="BB9" s="220"/>
      <c r="BC9" s="220"/>
      <c r="BD9" s="220"/>
      <c r="BE9" s="218"/>
      <c r="BF9" s="218">
        <v>2</v>
      </c>
    </row>
    <row r="10" spans="1:58" ht="15.75" customHeight="1">
      <c r="A10" s="232"/>
      <c r="B10" s="249" t="s">
        <v>134</v>
      </c>
      <c r="C10" s="275" t="s">
        <v>133</v>
      </c>
      <c r="D10" s="238" t="s">
        <v>5</v>
      </c>
      <c r="E10" s="241">
        <v>2</v>
      </c>
      <c r="F10" s="241">
        <v>2</v>
      </c>
      <c r="G10" s="241"/>
      <c r="H10" s="241">
        <v>2</v>
      </c>
      <c r="I10" s="241">
        <v>2</v>
      </c>
      <c r="J10" s="241">
        <v>2</v>
      </c>
      <c r="K10" s="241"/>
      <c r="L10" s="241">
        <v>2</v>
      </c>
      <c r="M10" s="241">
        <v>2</v>
      </c>
      <c r="N10" s="241">
        <v>2</v>
      </c>
      <c r="O10" s="241"/>
      <c r="P10" s="241">
        <v>2</v>
      </c>
      <c r="Q10" s="241">
        <v>2</v>
      </c>
      <c r="R10" s="241">
        <v>2</v>
      </c>
      <c r="S10" s="241">
        <v>2</v>
      </c>
      <c r="T10" s="241">
        <v>2</v>
      </c>
      <c r="U10" s="241"/>
      <c r="V10" s="213"/>
      <c r="W10" s="213">
        <f>SUM(E10:T10)</f>
        <v>26</v>
      </c>
      <c r="X10" s="223"/>
      <c r="Y10" s="218"/>
      <c r="Z10" s="218"/>
      <c r="AA10" s="218"/>
      <c r="AB10" s="218"/>
      <c r="AC10" s="218"/>
      <c r="AD10" s="218"/>
      <c r="AE10" s="218">
        <v>2</v>
      </c>
      <c r="AF10" s="218">
        <v>2</v>
      </c>
      <c r="AG10" s="218">
        <v>2</v>
      </c>
      <c r="AH10" s="218">
        <v>2</v>
      </c>
      <c r="AI10" s="218">
        <v>2</v>
      </c>
      <c r="AJ10" s="218">
        <v>2</v>
      </c>
      <c r="AK10" s="218">
        <v>2</v>
      </c>
      <c r="AL10" s="218">
        <v>2</v>
      </c>
      <c r="AM10" s="218">
        <v>2</v>
      </c>
      <c r="AN10" s="218">
        <v>2</v>
      </c>
      <c r="AO10" s="218">
        <v>2</v>
      </c>
      <c r="AP10" s="218">
        <v>2</v>
      </c>
      <c r="AQ10" s="218">
        <v>2</v>
      </c>
      <c r="AR10" s="218">
        <v>2</v>
      </c>
      <c r="AS10" s="218"/>
      <c r="AT10" s="222">
        <v>2</v>
      </c>
      <c r="AU10" s="223"/>
      <c r="AV10" s="220"/>
      <c r="AW10" s="220"/>
      <c r="AX10" s="213" t="s">
        <v>65</v>
      </c>
      <c r="AY10" s="213">
        <f>SUM(AE10:AU10)</f>
        <v>30</v>
      </c>
      <c r="AZ10" s="213"/>
      <c r="BA10" s="213"/>
      <c r="BB10" s="213"/>
      <c r="BC10" s="213"/>
      <c r="BD10" s="213"/>
      <c r="BE10" s="218">
        <f>W10+AY10</f>
        <v>56</v>
      </c>
      <c r="BF10" s="218"/>
    </row>
    <row r="11" spans="1:58" ht="15" customHeight="1">
      <c r="A11" s="232"/>
      <c r="B11" s="247"/>
      <c r="C11" s="274"/>
      <c r="D11" s="238" t="s">
        <v>6</v>
      </c>
      <c r="E11" s="241"/>
      <c r="F11" s="241"/>
      <c r="G11" s="241"/>
      <c r="H11" s="241"/>
      <c r="I11" s="241"/>
      <c r="J11" s="241"/>
      <c r="K11" s="241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3"/>
      <c r="W11" s="213"/>
      <c r="X11" s="223"/>
      <c r="Y11" s="218"/>
      <c r="Z11" s="218"/>
      <c r="AA11" s="218"/>
      <c r="AB11" s="218"/>
      <c r="AC11" s="218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18"/>
      <c r="AU11" s="218"/>
      <c r="AV11" s="220"/>
      <c r="AW11" s="220"/>
      <c r="AX11" s="213"/>
      <c r="AY11" s="213">
        <f>SUM(AE11:AT11)</f>
        <v>0</v>
      </c>
      <c r="AZ11" s="213"/>
      <c r="BA11" s="213"/>
      <c r="BB11" s="213"/>
      <c r="BC11" s="213"/>
      <c r="BD11" s="213"/>
      <c r="BE11" s="218"/>
      <c r="BF11" s="218"/>
    </row>
    <row r="12" spans="1:58" ht="15.75">
      <c r="A12" s="232"/>
      <c r="B12" s="249" t="s">
        <v>7</v>
      </c>
      <c r="C12" s="275" t="s">
        <v>8</v>
      </c>
      <c r="D12" s="238" t="s">
        <v>5</v>
      </c>
      <c r="E12" s="241">
        <v>2</v>
      </c>
      <c r="F12" s="241">
        <v>2</v>
      </c>
      <c r="G12" s="241">
        <v>2</v>
      </c>
      <c r="H12" s="241">
        <v>2</v>
      </c>
      <c r="I12" s="241">
        <v>2</v>
      </c>
      <c r="J12" s="241">
        <v>2</v>
      </c>
      <c r="K12" s="241">
        <v>2</v>
      </c>
      <c r="L12" s="218">
        <v>2</v>
      </c>
      <c r="M12" s="218">
        <v>2</v>
      </c>
      <c r="N12" s="218">
        <v>2</v>
      </c>
      <c r="O12" s="218">
        <v>2</v>
      </c>
      <c r="P12" s="218">
        <v>2</v>
      </c>
      <c r="Q12" s="218">
        <v>2</v>
      </c>
      <c r="R12" s="218">
        <v>2</v>
      </c>
      <c r="S12" s="218">
        <v>2</v>
      </c>
      <c r="T12" s="218">
        <v>2</v>
      </c>
      <c r="U12" s="218"/>
      <c r="V12" s="213" t="s">
        <v>19</v>
      </c>
      <c r="W12" s="213">
        <f>SUM(E12:V12)</f>
        <v>32</v>
      </c>
      <c r="X12" s="223"/>
      <c r="Y12" s="218"/>
      <c r="Z12" s="218"/>
      <c r="AA12" s="218"/>
      <c r="AB12" s="218"/>
      <c r="AC12" s="218"/>
      <c r="AD12" s="218"/>
      <c r="AE12" s="218">
        <v>2</v>
      </c>
      <c r="AF12" s="218"/>
      <c r="AG12" s="218">
        <v>2</v>
      </c>
      <c r="AH12" s="218"/>
      <c r="AI12" s="218">
        <v>2</v>
      </c>
      <c r="AJ12" s="218">
        <v>2</v>
      </c>
      <c r="AK12" s="218"/>
      <c r="AL12" s="218">
        <v>2</v>
      </c>
      <c r="AM12" s="218">
        <v>2</v>
      </c>
      <c r="AN12" s="218"/>
      <c r="AO12" s="218">
        <v>2</v>
      </c>
      <c r="AP12" s="218">
        <v>2</v>
      </c>
      <c r="AQ12" s="218"/>
      <c r="AR12" s="218">
        <v>2</v>
      </c>
      <c r="AS12" s="218">
        <v>2</v>
      </c>
      <c r="AT12" s="218"/>
      <c r="AU12" s="218"/>
      <c r="AV12" s="220"/>
      <c r="AW12" s="220"/>
      <c r="AX12" s="213" t="s">
        <v>19</v>
      </c>
      <c r="AY12" s="213">
        <f>SUM(AE12:AX12)</f>
        <v>20</v>
      </c>
      <c r="AZ12" s="213"/>
      <c r="BA12" s="213"/>
      <c r="BB12" s="213"/>
      <c r="BC12" s="213"/>
      <c r="BD12" s="213"/>
      <c r="BE12" s="218">
        <f>W12+AY12</f>
        <v>52</v>
      </c>
      <c r="BF12" s="218"/>
    </row>
    <row r="13" spans="1:58" ht="15.75">
      <c r="A13" s="232"/>
      <c r="B13" s="247"/>
      <c r="C13" s="274"/>
      <c r="D13" s="238" t="s">
        <v>6</v>
      </c>
      <c r="E13" s="255"/>
      <c r="F13" s="255"/>
      <c r="G13" s="255"/>
      <c r="H13" s="255"/>
      <c r="I13" s="255"/>
      <c r="J13" s="255"/>
      <c r="K13" s="255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13"/>
      <c r="W13" s="213"/>
      <c r="X13" s="223"/>
      <c r="Y13" s="218"/>
      <c r="Z13" s="218"/>
      <c r="AA13" s="218"/>
      <c r="AB13" s="218"/>
      <c r="AC13" s="218"/>
      <c r="AD13" s="218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18"/>
      <c r="AV13" s="220"/>
      <c r="AW13" s="220"/>
      <c r="AX13" s="213"/>
      <c r="AY13" s="213">
        <f>SUM(AE13:AT13)</f>
        <v>0</v>
      </c>
      <c r="AZ13" s="213"/>
      <c r="BA13" s="213"/>
      <c r="BB13" s="213"/>
      <c r="BC13" s="213"/>
      <c r="BD13" s="213"/>
      <c r="BE13" s="218"/>
      <c r="BF13" s="218"/>
    </row>
    <row r="14" spans="1:58" ht="24.75" customHeight="1">
      <c r="A14" s="232"/>
      <c r="B14" s="244" t="s">
        <v>132</v>
      </c>
      <c r="C14" s="273" t="s">
        <v>131</v>
      </c>
      <c r="D14" s="238" t="s">
        <v>5</v>
      </c>
      <c r="E14" s="241">
        <v>4</v>
      </c>
      <c r="F14" s="241">
        <v>2</v>
      </c>
      <c r="G14" s="241">
        <v>4</v>
      </c>
      <c r="H14" s="241">
        <v>2</v>
      </c>
      <c r="I14" s="241">
        <v>4</v>
      </c>
      <c r="J14" s="241">
        <v>2</v>
      </c>
      <c r="K14" s="241">
        <v>4</v>
      </c>
      <c r="L14" s="241">
        <v>2</v>
      </c>
      <c r="M14" s="241">
        <v>4</v>
      </c>
      <c r="N14" s="241">
        <v>2</v>
      </c>
      <c r="O14" s="241">
        <v>4</v>
      </c>
      <c r="P14" s="241">
        <v>2</v>
      </c>
      <c r="Q14" s="241">
        <v>4</v>
      </c>
      <c r="R14" s="241">
        <v>2</v>
      </c>
      <c r="S14" s="241">
        <v>4</v>
      </c>
      <c r="T14" s="241">
        <v>2</v>
      </c>
      <c r="U14" s="241"/>
      <c r="V14" s="213" t="s">
        <v>65</v>
      </c>
      <c r="W14" s="213">
        <f>SUM(E14:V14)</f>
        <v>48</v>
      </c>
      <c r="X14" s="223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18"/>
      <c r="AL14" s="218"/>
      <c r="AM14" s="218"/>
      <c r="AN14" s="218"/>
      <c r="AO14" s="223"/>
      <c r="AP14" s="218"/>
      <c r="AQ14" s="218"/>
      <c r="AR14" s="218"/>
      <c r="AS14" s="218"/>
      <c r="AT14" s="218"/>
      <c r="AU14" s="218"/>
      <c r="AV14" s="220"/>
      <c r="AW14" s="220"/>
      <c r="AX14" s="213"/>
      <c r="AY14" s="213"/>
      <c r="AZ14" s="213"/>
      <c r="BA14" s="213"/>
      <c r="BB14" s="213"/>
      <c r="BC14" s="213"/>
      <c r="BD14" s="213"/>
      <c r="BE14" s="218">
        <f>W14+AY14</f>
        <v>48</v>
      </c>
      <c r="BF14" s="218"/>
    </row>
    <row r="15" spans="1:58" ht="26.25" customHeight="1">
      <c r="A15" s="232"/>
      <c r="B15" s="272"/>
      <c r="C15" s="271"/>
      <c r="D15" s="238" t="s">
        <v>6</v>
      </c>
      <c r="E15" s="255"/>
      <c r="F15" s="255"/>
      <c r="G15" s="255"/>
      <c r="H15" s="255"/>
      <c r="I15" s="255"/>
      <c r="J15" s="255"/>
      <c r="K15" s="255"/>
      <c r="L15" s="253"/>
      <c r="M15" s="253"/>
      <c r="N15" s="253"/>
      <c r="O15" s="253"/>
      <c r="P15" s="253"/>
      <c r="Q15" s="253"/>
      <c r="R15" s="253"/>
      <c r="S15" s="253"/>
      <c r="T15" s="253"/>
      <c r="U15" s="218"/>
      <c r="V15" s="213"/>
      <c r="W15" s="213">
        <f>SUM(E15:U15)</f>
        <v>0</v>
      </c>
      <c r="X15" s="223"/>
      <c r="Y15" s="223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20"/>
      <c r="AW15" s="220"/>
      <c r="AX15" s="213"/>
      <c r="AY15" s="213"/>
      <c r="AZ15" s="213"/>
      <c r="BA15" s="213"/>
      <c r="BB15" s="213"/>
      <c r="BC15" s="213"/>
      <c r="BD15" s="213"/>
      <c r="BE15" s="218"/>
      <c r="BF15" s="218"/>
    </row>
    <row r="16" spans="1:58" ht="24.75" customHeight="1">
      <c r="A16" s="232"/>
      <c r="B16" s="244" t="s">
        <v>130</v>
      </c>
      <c r="C16" s="273" t="s">
        <v>129</v>
      </c>
      <c r="D16" s="238" t="s">
        <v>5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13"/>
      <c r="W16" s="213"/>
      <c r="X16" s="223"/>
      <c r="Y16" s="241"/>
      <c r="Z16" s="241"/>
      <c r="AA16" s="241"/>
      <c r="AB16" s="241"/>
      <c r="AC16" s="241"/>
      <c r="AD16" s="241"/>
      <c r="AE16" s="241">
        <v>4</v>
      </c>
      <c r="AF16" s="241">
        <v>2</v>
      </c>
      <c r="AG16" s="241">
        <v>2</v>
      </c>
      <c r="AH16" s="241">
        <v>2</v>
      </c>
      <c r="AI16" s="241">
        <v>4</v>
      </c>
      <c r="AJ16" s="241">
        <v>2</v>
      </c>
      <c r="AK16" s="218">
        <v>2</v>
      </c>
      <c r="AL16" s="218">
        <v>2</v>
      </c>
      <c r="AM16" s="218">
        <v>4</v>
      </c>
      <c r="AN16" s="218">
        <v>2</v>
      </c>
      <c r="AO16" s="223">
        <v>4</v>
      </c>
      <c r="AP16" s="218">
        <v>2</v>
      </c>
      <c r="AQ16" s="218">
        <v>4</v>
      </c>
      <c r="AR16" s="218">
        <v>2</v>
      </c>
      <c r="AS16" s="218">
        <v>4</v>
      </c>
      <c r="AT16" s="218">
        <v>2</v>
      </c>
      <c r="AU16" s="218"/>
      <c r="AV16" s="220"/>
      <c r="AW16" s="220"/>
      <c r="AX16" s="213" t="s">
        <v>65</v>
      </c>
      <c r="AY16" s="213">
        <f>SUM(X16:AU16)</f>
        <v>44</v>
      </c>
      <c r="AZ16" s="213"/>
      <c r="BA16" s="213"/>
      <c r="BB16" s="213"/>
      <c r="BC16" s="213"/>
      <c r="BD16" s="213"/>
      <c r="BE16" s="218">
        <f>W16+AY16</f>
        <v>44</v>
      </c>
      <c r="BF16" s="218"/>
    </row>
    <row r="17" spans="1:58" ht="26.25" customHeight="1">
      <c r="A17" s="232"/>
      <c r="B17" s="272"/>
      <c r="C17" s="271"/>
      <c r="D17" s="238" t="s">
        <v>6</v>
      </c>
      <c r="E17" s="255"/>
      <c r="F17" s="255"/>
      <c r="G17" s="255"/>
      <c r="H17" s="255"/>
      <c r="I17" s="255"/>
      <c r="J17" s="255"/>
      <c r="K17" s="255"/>
      <c r="L17" s="253"/>
      <c r="M17" s="253"/>
      <c r="N17" s="253"/>
      <c r="O17" s="253"/>
      <c r="P17" s="253"/>
      <c r="Q17" s="253"/>
      <c r="R17" s="253"/>
      <c r="S17" s="253"/>
      <c r="T17" s="253"/>
      <c r="U17" s="218"/>
      <c r="V17" s="213"/>
      <c r="W17" s="213"/>
      <c r="X17" s="223"/>
      <c r="Y17" s="223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20"/>
      <c r="AW17" s="220"/>
      <c r="AX17" s="213"/>
      <c r="AY17" s="213"/>
      <c r="AZ17" s="213"/>
      <c r="BA17" s="213"/>
      <c r="BB17" s="213"/>
      <c r="BC17" s="213"/>
      <c r="BD17" s="213"/>
      <c r="BE17" s="218"/>
      <c r="BF17" s="218"/>
    </row>
    <row r="18" spans="1:58" ht="17.25" customHeight="1">
      <c r="A18" s="232"/>
      <c r="B18" s="244" t="s">
        <v>89</v>
      </c>
      <c r="C18" s="273" t="s">
        <v>128</v>
      </c>
      <c r="D18" s="238" t="s">
        <v>5</v>
      </c>
      <c r="E18" s="241">
        <v>2</v>
      </c>
      <c r="F18" s="241">
        <v>2</v>
      </c>
      <c r="G18" s="241">
        <v>2</v>
      </c>
      <c r="H18" s="241">
        <v>2</v>
      </c>
      <c r="I18" s="241">
        <v>2</v>
      </c>
      <c r="J18" s="241">
        <v>2</v>
      </c>
      <c r="K18" s="241">
        <v>2</v>
      </c>
      <c r="L18" s="241">
        <v>2</v>
      </c>
      <c r="M18" s="241">
        <v>2</v>
      </c>
      <c r="N18" s="241">
        <v>2</v>
      </c>
      <c r="O18" s="241">
        <v>2</v>
      </c>
      <c r="P18" s="241">
        <v>2</v>
      </c>
      <c r="Q18" s="241">
        <v>2</v>
      </c>
      <c r="R18" s="241">
        <v>2</v>
      </c>
      <c r="S18" s="241">
        <v>4</v>
      </c>
      <c r="T18" s="241">
        <v>2</v>
      </c>
      <c r="U18" s="241">
        <v>2</v>
      </c>
      <c r="V18" s="213" t="s">
        <v>65</v>
      </c>
      <c r="W18" s="213">
        <f>SUM(E18:V18)</f>
        <v>36</v>
      </c>
      <c r="X18" s="223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18"/>
      <c r="AL18" s="218"/>
      <c r="AM18" s="218"/>
      <c r="AN18" s="218"/>
      <c r="AO18" s="223"/>
      <c r="AP18" s="218"/>
      <c r="AQ18" s="218"/>
      <c r="AR18" s="218"/>
      <c r="AS18" s="218"/>
      <c r="AT18" s="218"/>
      <c r="AU18" s="218"/>
      <c r="AV18" s="220"/>
      <c r="AW18" s="220"/>
      <c r="AX18" s="213"/>
      <c r="AY18" s="213"/>
      <c r="AZ18" s="213"/>
      <c r="BA18" s="213"/>
      <c r="BB18" s="213"/>
      <c r="BC18" s="213"/>
      <c r="BD18" s="213"/>
      <c r="BE18" s="218">
        <f>W18+AY18</f>
        <v>36</v>
      </c>
      <c r="BF18" s="218"/>
    </row>
    <row r="19" spans="1:58" ht="16.5" customHeight="1">
      <c r="A19" s="232"/>
      <c r="B19" s="272"/>
      <c r="C19" s="271"/>
      <c r="D19" s="238" t="s">
        <v>6</v>
      </c>
      <c r="E19" s="255"/>
      <c r="F19" s="255"/>
      <c r="G19" s="255"/>
      <c r="H19" s="255"/>
      <c r="I19" s="255"/>
      <c r="J19" s="255"/>
      <c r="K19" s="255"/>
      <c r="L19" s="253"/>
      <c r="M19" s="253"/>
      <c r="N19" s="253"/>
      <c r="O19" s="253"/>
      <c r="P19" s="253"/>
      <c r="Q19" s="253"/>
      <c r="R19" s="253"/>
      <c r="S19" s="253"/>
      <c r="T19" s="253"/>
      <c r="U19" s="218"/>
      <c r="V19" s="213"/>
      <c r="W19" s="213"/>
      <c r="X19" s="223"/>
      <c r="Y19" s="223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20"/>
      <c r="AW19" s="220"/>
      <c r="AX19" s="213"/>
      <c r="AY19" s="213"/>
      <c r="AZ19" s="213"/>
      <c r="BA19" s="213"/>
      <c r="BB19" s="213"/>
      <c r="BC19" s="213"/>
      <c r="BD19" s="213"/>
      <c r="BE19" s="218"/>
      <c r="BF19" s="218"/>
    </row>
    <row r="20" spans="1:58" ht="17.25" customHeight="1">
      <c r="A20" s="232"/>
      <c r="B20" s="244" t="s">
        <v>87</v>
      </c>
      <c r="C20" s="273" t="s">
        <v>127</v>
      </c>
      <c r="D20" s="238" t="s">
        <v>5</v>
      </c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13"/>
      <c r="W20" s="213"/>
      <c r="X20" s="223"/>
      <c r="Y20" s="241"/>
      <c r="Z20" s="241"/>
      <c r="AA20" s="241"/>
      <c r="AB20" s="241"/>
      <c r="AC20" s="241"/>
      <c r="AD20" s="241"/>
      <c r="AE20" s="241">
        <v>2</v>
      </c>
      <c r="AF20" s="241">
        <v>2</v>
      </c>
      <c r="AG20" s="241">
        <v>2</v>
      </c>
      <c r="AH20" s="241">
        <v>2</v>
      </c>
      <c r="AI20" s="241">
        <v>4</v>
      </c>
      <c r="AJ20" s="241">
        <v>2</v>
      </c>
      <c r="AK20" s="241">
        <v>2</v>
      </c>
      <c r="AL20" s="241">
        <v>2</v>
      </c>
      <c r="AM20" s="241">
        <v>2</v>
      </c>
      <c r="AN20" s="241">
        <v>4</v>
      </c>
      <c r="AO20" s="241">
        <v>2</v>
      </c>
      <c r="AP20" s="241">
        <v>2</v>
      </c>
      <c r="AQ20" s="241">
        <v>2</v>
      </c>
      <c r="AR20" s="241">
        <v>2</v>
      </c>
      <c r="AS20" s="241">
        <v>2</v>
      </c>
      <c r="AT20" s="241">
        <v>2</v>
      </c>
      <c r="AU20" s="218"/>
      <c r="AV20" s="220"/>
      <c r="AW20" s="220"/>
      <c r="AX20" s="213" t="s">
        <v>65</v>
      </c>
      <c r="AY20" s="213">
        <f>SUM(X20:AU20)</f>
        <v>36</v>
      </c>
      <c r="AZ20" s="213"/>
      <c r="BA20" s="213"/>
      <c r="BB20" s="213"/>
      <c r="BC20" s="213"/>
      <c r="BD20" s="213"/>
      <c r="BE20" s="218">
        <f>W20+AY20</f>
        <v>36</v>
      </c>
      <c r="BF20" s="218"/>
    </row>
    <row r="21" spans="1:58" ht="16.5" customHeight="1">
      <c r="A21" s="232"/>
      <c r="B21" s="272"/>
      <c r="C21" s="271"/>
      <c r="D21" s="238" t="s">
        <v>6</v>
      </c>
      <c r="E21" s="255"/>
      <c r="F21" s="255"/>
      <c r="G21" s="255"/>
      <c r="H21" s="255"/>
      <c r="I21" s="255"/>
      <c r="J21" s="255"/>
      <c r="K21" s="255"/>
      <c r="L21" s="253"/>
      <c r="M21" s="253"/>
      <c r="N21" s="253"/>
      <c r="O21" s="253"/>
      <c r="P21" s="253"/>
      <c r="Q21" s="253"/>
      <c r="R21" s="253"/>
      <c r="S21" s="253"/>
      <c r="T21" s="253"/>
      <c r="U21" s="218"/>
      <c r="V21" s="213"/>
      <c r="W21" s="213"/>
      <c r="X21" s="223"/>
      <c r="Y21" s="223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20"/>
      <c r="AW21" s="220"/>
      <c r="AX21" s="213"/>
      <c r="AY21" s="213"/>
      <c r="AZ21" s="213"/>
      <c r="BA21" s="213"/>
      <c r="BB21" s="213"/>
      <c r="BC21" s="213"/>
      <c r="BD21" s="213"/>
      <c r="BE21" s="218"/>
      <c r="BF21" s="218"/>
    </row>
    <row r="22" spans="1:58" ht="17.25" customHeight="1">
      <c r="A22" s="232"/>
      <c r="B22" s="244" t="s">
        <v>75</v>
      </c>
      <c r="C22" s="273" t="s">
        <v>126</v>
      </c>
      <c r="D22" s="238" t="s">
        <v>5</v>
      </c>
      <c r="E22" s="241">
        <v>4</v>
      </c>
      <c r="F22" s="241">
        <v>4</v>
      </c>
      <c r="G22" s="241">
        <v>4</v>
      </c>
      <c r="H22" s="241">
        <v>4</v>
      </c>
      <c r="I22" s="241">
        <v>6</v>
      </c>
      <c r="J22" s="241">
        <v>4</v>
      </c>
      <c r="K22" s="241">
        <v>4</v>
      </c>
      <c r="L22" s="241">
        <v>4</v>
      </c>
      <c r="M22" s="241">
        <v>4</v>
      </c>
      <c r="N22" s="241">
        <v>4</v>
      </c>
      <c r="O22" s="241">
        <v>6</v>
      </c>
      <c r="P22" s="241">
        <v>4</v>
      </c>
      <c r="Q22" s="241">
        <v>4</v>
      </c>
      <c r="R22" s="241">
        <v>4</v>
      </c>
      <c r="S22" s="241">
        <v>4</v>
      </c>
      <c r="T22" s="241">
        <v>4</v>
      </c>
      <c r="U22" s="241"/>
      <c r="V22" s="213" t="s">
        <v>65</v>
      </c>
      <c r="W22" s="213">
        <f>SUM(E22:V22)</f>
        <v>68</v>
      </c>
      <c r="X22" s="223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18"/>
      <c r="AV22" s="220"/>
      <c r="AW22" s="220"/>
      <c r="AX22" s="213"/>
      <c r="AY22" s="213"/>
      <c r="AZ22" s="213"/>
      <c r="BA22" s="213"/>
      <c r="BB22" s="213"/>
      <c r="BC22" s="213"/>
      <c r="BD22" s="213"/>
      <c r="BE22" s="218">
        <f>W22+AY22</f>
        <v>68</v>
      </c>
      <c r="BF22" s="218"/>
    </row>
    <row r="23" spans="1:58" ht="16.5" customHeight="1">
      <c r="A23" s="232"/>
      <c r="B23" s="272"/>
      <c r="C23" s="271"/>
      <c r="D23" s="238" t="s">
        <v>6</v>
      </c>
      <c r="E23" s="255"/>
      <c r="F23" s="255"/>
      <c r="G23" s="255"/>
      <c r="H23" s="255"/>
      <c r="I23" s="255"/>
      <c r="J23" s="255"/>
      <c r="K23" s="255"/>
      <c r="L23" s="253"/>
      <c r="M23" s="253"/>
      <c r="N23" s="253"/>
      <c r="O23" s="253"/>
      <c r="P23" s="253"/>
      <c r="Q23" s="253"/>
      <c r="R23" s="253"/>
      <c r="S23" s="253"/>
      <c r="T23" s="253"/>
      <c r="U23" s="218"/>
      <c r="V23" s="213"/>
      <c r="W23" s="213"/>
      <c r="X23" s="223"/>
      <c r="Y23" s="223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20"/>
      <c r="AW23" s="220"/>
      <c r="AX23" s="213"/>
      <c r="AY23" s="213"/>
      <c r="AZ23" s="213"/>
      <c r="BA23" s="213"/>
      <c r="BB23" s="213"/>
      <c r="BC23" s="213"/>
      <c r="BD23" s="213"/>
      <c r="BE23" s="218"/>
      <c r="BF23" s="218"/>
    </row>
    <row r="24" spans="1:58" ht="30" customHeight="1">
      <c r="A24" s="232"/>
      <c r="B24" s="270" t="s">
        <v>125</v>
      </c>
      <c r="C24" s="269" t="s">
        <v>124</v>
      </c>
      <c r="D24" s="238" t="s">
        <v>5</v>
      </c>
      <c r="E24" s="241">
        <v>8</v>
      </c>
      <c r="F24" s="241">
        <v>10</v>
      </c>
      <c r="G24" s="241">
        <v>8</v>
      </c>
      <c r="H24" s="241">
        <v>8</v>
      </c>
      <c r="I24" s="241">
        <v>8</v>
      </c>
      <c r="J24" s="241">
        <v>8</v>
      </c>
      <c r="K24" s="241">
        <v>8</v>
      </c>
      <c r="L24" s="241">
        <v>8</v>
      </c>
      <c r="M24" s="241">
        <v>10</v>
      </c>
      <c r="N24" s="241">
        <v>8</v>
      </c>
      <c r="O24" s="241">
        <v>8</v>
      </c>
      <c r="P24" s="241">
        <v>10</v>
      </c>
      <c r="Q24" s="241">
        <v>8</v>
      </c>
      <c r="R24" s="241">
        <v>10</v>
      </c>
      <c r="S24" s="218">
        <v>10</v>
      </c>
      <c r="T24" s="218">
        <v>8</v>
      </c>
      <c r="U24" s="259" t="s">
        <v>84</v>
      </c>
      <c r="V24" s="213"/>
      <c r="W24" s="213">
        <f>SUM(E24:U24)</f>
        <v>138</v>
      </c>
      <c r="X24" s="223"/>
      <c r="Y24" s="223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20"/>
      <c r="AW24" s="220"/>
      <c r="AX24" s="213"/>
      <c r="AY24" s="213"/>
      <c r="AZ24" s="213"/>
      <c r="BA24" s="213"/>
      <c r="BB24" s="213"/>
      <c r="BC24" s="213"/>
      <c r="BD24" s="213"/>
      <c r="BE24" s="218">
        <f>W24+AY24</f>
        <v>138</v>
      </c>
      <c r="BF24" s="218"/>
    </row>
    <row r="25" spans="1:58" ht="23.25" customHeight="1">
      <c r="A25" s="232"/>
      <c r="B25" s="267"/>
      <c r="C25" s="268"/>
      <c r="D25" s="238" t="s">
        <v>6</v>
      </c>
      <c r="E25" s="255"/>
      <c r="F25" s="255"/>
      <c r="G25" s="255"/>
      <c r="H25" s="255"/>
      <c r="I25" s="255"/>
      <c r="J25" s="255"/>
      <c r="K25" s="255"/>
      <c r="L25" s="253"/>
      <c r="M25" s="253"/>
      <c r="N25" s="253"/>
      <c r="O25" s="253"/>
      <c r="P25" s="253"/>
      <c r="Q25" s="253"/>
      <c r="R25" s="253"/>
      <c r="S25" s="253"/>
      <c r="T25" s="253"/>
      <c r="U25" s="252">
        <v>2</v>
      </c>
      <c r="V25" s="213"/>
      <c r="W25" s="213">
        <v>2</v>
      </c>
      <c r="X25" s="223"/>
      <c r="Y25" s="223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20"/>
      <c r="AW25" s="220"/>
      <c r="AX25" s="213"/>
      <c r="AY25" s="213"/>
      <c r="AZ25" s="213"/>
      <c r="BA25" s="213"/>
      <c r="BB25" s="213"/>
      <c r="BC25" s="213"/>
      <c r="BD25" s="213"/>
      <c r="BE25" s="218"/>
      <c r="BF25" s="218">
        <v>2</v>
      </c>
    </row>
    <row r="26" spans="1:58" ht="27" customHeight="1">
      <c r="A26" s="232"/>
      <c r="B26" s="267"/>
      <c r="C26" s="244" t="s">
        <v>123</v>
      </c>
      <c r="D26" s="238" t="s">
        <v>5</v>
      </c>
      <c r="E26" s="241">
        <v>6</v>
      </c>
      <c r="F26" s="241">
        <v>6</v>
      </c>
      <c r="G26" s="241">
        <v>8</v>
      </c>
      <c r="H26" s="241">
        <v>6</v>
      </c>
      <c r="I26" s="241">
        <v>6</v>
      </c>
      <c r="J26" s="241">
        <v>8</v>
      </c>
      <c r="K26" s="241">
        <v>8</v>
      </c>
      <c r="L26" s="241">
        <v>8</v>
      </c>
      <c r="M26" s="241">
        <v>6</v>
      </c>
      <c r="N26" s="241">
        <v>6</v>
      </c>
      <c r="O26" s="241">
        <v>8</v>
      </c>
      <c r="P26" s="241">
        <v>6</v>
      </c>
      <c r="Q26" s="241">
        <v>6</v>
      </c>
      <c r="R26" s="241">
        <v>6</v>
      </c>
      <c r="S26" s="218">
        <v>6</v>
      </c>
      <c r="T26" s="218">
        <v>6</v>
      </c>
      <c r="U26" s="218">
        <v>4</v>
      </c>
      <c r="V26" s="213" t="s">
        <v>65</v>
      </c>
      <c r="W26" s="213">
        <f>SUM(E26:V26)</f>
        <v>110</v>
      </c>
      <c r="X26" s="223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20"/>
      <c r="AW26" s="220"/>
      <c r="AX26" s="213"/>
      <c r="AY26" s="213"/>
      <c r="AZ26" s="213"/>
      <c r="BA26" s="213"/>
      <c r="BB26" s="213"/>
      <c r="BC26" s="213"/>
      <c r="BD26" s="213"/>
      <c r="BE26" s="218">
        <f>W26+AY26</f>
        <v>110</v>
      </c>
      <c r="BF26" s="218"/>
    </row>
    <row r="27" spans="1:58" ht="26.25" customHeight="1">
      <c r="A27" s="232"/>
      <c r="B27" s="266"/>
      <c r="C27" s="239"/>
      <c r="D27" s="238" t="s">
        <v>6</v>
      </c>
      <c r="E27" s="255"/>
      <c r="F27" s="255"/>
      <c r="G27" s="255"/>
      <c r="H27" s="255"/>
      <c r="I27" s="255"/>
      <c r="J27" s="255"/>
      <c r="K27" s="255"/>
      <c r="L27" s="253"/>
      <c r="M27" s="253"/>
      <c r="N27" s="253"/>
      <c r="O27" s="253"/>
      <c r="P27" s="253"/>
      <c r="Q27" s="253"/>
      <c r="R27" s="253"/>
      <c r="S27" s="253"/>
      <c r="T27" s="253"/>
      <c r="U27" s="252">
        <v>2</v>
      </c>
      <c r="V27" s="213"/>
      <c r="W27" s="213">
        <v>2</v>
      </c>
      <c r="X27" s="223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20"/>
      <c r="AW27" s="220"/>
      <c r="AX27" s="213"/>
      <c r="AY27" s="213"/>
      <c r="AZ27" s="213"/>
      <c r="BA27" s="213"/>
      <c r="BB27" s="213"/>
      <c r="BC27" s="213"/>
      <c r="BD27" s="213"/>
      <c r="BE27" s="218"/>
      <c r="BF27" s="218">
        <v>2</v>
      </c>
    </row>
    <row r="28" spans="1:58" ht="19.5" customHeight="1">
      <c r="A28" s="232"/>
      <c r="B28" s="251" t="s">
        <v>105</v>
      </c>
      <c r="C28" s="265"/>
      <c r="D28" s="238" t="s">
        <v>5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13"/>
      <c r="W28" s="213"/>
      <c r="X28" s="211">
        <v>36</v>
      </c>
      <c r="Y28" s="264">
        <v>36</v>
      </c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20" t="s">
        <v>65</v>
      </c>
      <c r="AW28" s="220"/>
      <c r="AX28" s="213"/>
      <c r="AY28" s="213">
        <f>SUM(X28:Y28)</f>
        <v>72</v>
      </c>
      <c r="AZ28" s="213"/>
      <c r="BA28" s="213"/>
      <c r="BB28" s="213"/>
      <c r="BC28" s="213"/>
      <c r="BD28" s="213"/>
      <c r="BE28" s="218">
        <f>W28+AY28</f>
        <v>72</v>
      </c>
      <c r="BF28" s="218"/>
    </row>
    <row r="29" spans="1:58" ht="20.25" customHeight="1">
      <c r="A29" s="232"/>
      <c r="B29" s="244" t="s">
        <v>106</v>
      </c>
      <c r="C29" s="263"/>
      <c r="D29" s="238" t="s">
        <v>5</v>
      </c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13"/>
      <c r="W29" s="213"/>
      <c r="X29" s="241"/>
      <c r="Y29" s="241"/>
      <c r="Z29" s="211">
        <v>36</v>
      </c>
      <c r="AA29" s="211">
        <v>36</v>
      </c>
      <c r="AB29" s="211">
        <v>36</v>
      </c>
      <c r="AC29" s="211">
        <v>36</v>
      </c>
      <c r="AD29" s="211">
        <v>36</v>
      </c>
      <c r="AE29" s="262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18"/>
      <c r="AV29" s="220" t="s">
        <v>65</v>
      </c>
      <c r="AW29" s="220"/>
      <c r="AX29" s="213"/>
      <c r="AY29" s="213">
        <f>SUM(Z29:AX29)</f>
        <v>180</v>
      </c>
      <c r="AZ29" s="213"/>
      <c r="BA29" s="213"/>
      <c r="BB29" s="213"/>
      <c r="BC29" s="213"/>
      <c r="BD29" s="213"/>
      <c r="BE29" s="218">
        <f>W29+AY29</f>
        <v>180</v>
      </c>
      <c r="BF29" s="218"/>
    </row>
    <row r="30" spans="1:58" ht="18.75" customHeight="1">
      <c r="A30" s="232"/>
      <c r="B30" s="239"/>
      <c r="C30" s="261"/>
      <c r="D30" s="238" t="s">
        <v>6</v>
      </c>
      <c r="E30" s="241"/>
      <c r="F30" s="241"/>
      <c r="G30" s="241"/>
      <c r="H30" s="241"/>
      <c r="I30" s="241"/>
      <c r="J30" s="241"/>
      <c r="K30" s="241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3"/>
      <c r="W30" s="213"/>
      <c r="X30" s="223"/>
      <c r="Y30" s="218"/>
      <c r="Z30" s="218"/>
      <c r="AA30" s="218"/>
      <c r="AB30" s="218"/>
      <c r="AC30" s="218"/>
      <c r="AD30" s="218"/>
      <c r="AE30" s="208" t="s">
        <v>108</v>
      </c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20"/>
      <c r="AW30" s="220"/>
      <c r="AX30" s="213"/>
      <c r="AY30" s="213"/>
      <c r="AZ30" s="213"/>
      <c r="BA30" s="213"/>
      <c r="BB30" s="213"/>
      <c r="BC30" s="213"/>
      <c r="BD30" s="213"/>
      <c r="BE30" s="218"/>
      <c r="BF30" s="218"/>
    </row>
    <row r="31" spans="1:58" ht="29.25" customHeight="1">
      <c r="A31" s="232"/>
      <c r="B31" s="258" t="s">
        <v>122</v>
      </c>
      <c r="C31" s="244" t="s">
        <v>121</v>
      </c>
      <c r="D31" s="238" t="s">
        <v>5</v>
      </c>
      <c r="E31" s="241">
        <v>2</v>
      </c>
      <c r="F31" s="241">
        <v>2</v>
      </c>
      <c r="G31" s="241">
        <v>2</v>
      </c>
      <c r="H31" s="241">
        <v>4</v>
      </c>
      <c r="I31" s="241">
        <v>2</v>
      </c>
      <c r="J31" s="241">
        <v>2</v>
      </c>
      <c r="K31" s="241">
        <v>2</v>
      </c>
      <c r="L31" s="241">
        <v>2</v>
      </c>
      <c r="M31" s="241">
        <v>2</v>
      </c>
      <c r="N31" s="241">
        <v>2</v>
      </c>
      <c r="O31" s="241">
        <v>2</v>
      </c>
      <c r="P31" s="241">
        <v>2</v>
      </c>
      <c r="Q31" s="241">
        <v>2</v>
      </c>
      <c r="R31" s="241">
        <v>2</v>
      </c>
      <c r="S31" s="241"/>
      <c r="T31" s="241">
        <v>4</v>
      </c>
      <c r="U31" s="221">
        <v>2</v>
      </c>
      <c r="V31" s="213"/>
      <c r="W31" s="213">
        <f>SUM(E31:U31)</f>
        <v>36</v>
      </c>
      <c r="X31" s="223"/>
      <c r="Y31" s="241"/>
      <c r="Z31" s="241"/>
      <c r="AA31" s="241"/>
      <c r="AB31" s="241"/>
      <c r="AC31" s="241"/>
      <c r="AD31" s="241"/>
      <c r="AE31" s="241">
        <v>6</v>
      </c>
      <c r="AF31" s="241">
        <v>8</v>
      </c>
      <c r="AG31" s="241">
        <v>8</v>
      </c>
      <c r="AH31" s="241">
        <v>8</v>
      </c>
      <c r="AI31" s="241">
        <v>8</v>
      </c>
      <c r="AJ31" s="241">
        <v>8</v>
      </c>
      <c r="AK31" s="241">
        <v>8</v>
      </c>
      <c r="AL31" s="241">
        <v>8</v>
      </c>
      <c r="AM31" s="218">
        <v>8</v>
      </c>
      <c r="AN31" s="218">
        <v>8</v>
      </c>
      <c r="AO31" s="218">
        <v>6</v>
      </c>
      <c r="AP31" s="218">
        <v>6</v>
      </c>
      <c r="AQ31" s="218">
        <v>8</v>
      </c>
      <c r="AR31" s="218">
        <v>8</v>
      </c>
      <c r="AS31" s="218">
        <v>8</v>
      </c>
      <c r="AT31" s="260">
        <v>6</v>
      </c>
      <c r="AU31" s="259" t="s">
        <v>84</v>
      </c>
      <c r="AV31" s="220"/>
      <c r="AW31" s="220"/>
      <c r="AX31" s="213"/>
      <c r="AY31" s="213">
        <f>SUM(AE31:AU31)</f>
        <v>120</v>
      </c>
      <c r="AZ31" s="213"/>
      <c r="BA31" s="213"/>
      <c r="BB31" s="213"/>
      <c r="BC31" s="213"/>
      <c r="BD31" s="213"/>
      <c r="BE31" s="218">
        <f>W31+AY31</f>
        <v>156</v>
      </c>
      <c r="BF31" s="218"/>
    </row>
    <row r="32" spans="1:58" ht="24" customHeight="1">
      <c r="A32" s="232"/>
      <c r="B32" s="258"/>
      <c r="C32" s="239"/>
      <c r="D32" s="238" t="s">
        <v>6</v>
      </c>
      <c r="E32" s="255"/>
      <c r="F32" s="255"/>
      <c r="G32" s="255"/>
      <c r="H32" s="255"/>
      <c r="I32" s="255"/>
      <c r="J32" s="255"/>
      <c r="K32" s="255"/>
      <c r="L32" s="253"/>
      <c r="M32" s="253"/>
      <c r="N32" s="253"/>
      <c r="O32" s="253"/>
      <c r="P32" s="253"/>
      <c r="Q32" s="253"/>
      <c r="R32" s="253"/>
      <c r="S32" s="253"/>
      <c r="T32" s="253"/>
      <c r="U32" s="218"/>
      <c r="V32" s="213"/>
      <c r="W32" s="213">
        <f>SUM(E32:T32)</f>
        <v>0</v>
      </c>
      <c r="X32" s="223"/>
      <c r="Y32" s="218"/>
      <c r="Z32" s="218"/>
      <c r="AA32" s="218"/>
      <c r="AB32" s="218"/>
      <c r="AC32" s="218"/>
      <c r="AD32" s="218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18"/>
      <c r="AU32" s="252">
        <v>4</v>
      </c>
      <c r="AV32" s="220"/>
      <c r="AW32" s="220"/>
      <c r="AX32" s="213"/>
      <c r="AY32" s="213">
        <v>4</v>
      </c>
      <c r="AZ32" s="213"/>
      <c r="BA32" s="213"/>
      <c r="BB32" s="213"/>
      <c r="BC32" s="213"/>
      <c r="BD32" s="213"/>
      <c r="BE32" s="218"/>
      <c r="BF32" s="218">
        <v>4</v>
      </c>
    </row>
    <row r="33" spans="1:58" ht="19.5" customHeight="1">
      <c r="A33" s="232"/>
      <c r="B33" s="258"/>
      <c r="C33" s="244" t="s">
        <v>120</v>
      </c>
      <c r="D33" s="238" t="s">
        <v>5</v>
      </c>
      <c r="E33" s="241">
        <v>6</v>
      </c>
      <c r="F33" s="241">
        <v>6</v>
      </c>
      <c r="G33" s="241">
        <v>6</v>
      </c>
      <c r="H33" s="241">
        <v>6</v>
      </c>
      <c r="I33" s="241">
        <v>4</v>
      </c>
      <c r="J33" s="241">
        <v>6</v>
      </c>
      <c r="K33" s="241">
        <v>6</v>
      </c>
      <c r="L33" s="241">
        <v>6</v>
      </c>
      <c r="M33" s="241">
        <v>4</v>
      </c>
      <c r="N33" s="241">
        <v>8</v>
      </c>
      <c r="O33" s="241">
        <v>4</v>
      </c>
      <c r="P33" s="241">
        <v>6</v>
      </c>
      <c r="Q33" s="218">
        <v>6</v>
      </c>
      <c r="R33" s="218">
        <v>6</v>
      </c>
      <c r="S33" s="218">
        <v>4</v>
      </c>
      <c r="T33" s="218">
        <v>6</v>
      </c>
      <c r="U33" s="257">
        <v>4</v>
      </c>
      <c r="V33" s="256" t="s">
        <v>84</v>
      </c>
      <c r="W33" s="213">
        <f>SUM(E33:U33)</f>
        <v>94</v>
      </c>
      <c r="X33" s="223"/>
      <c r="Y33" s="223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20"/>
      <c r="AW33" s="220"/>
      <c r="AX33" s="213"/>
      <c r="AY33" s="213"/>
      <c r="AZ33" s="213"/>
      <c r="BA33" s="213"/>
      <c r="BB33" s="213"/>
      <c r="BC33" s="213"/>
      <c r="BD33" s="213"/>
      <c r="BE33" s="218">
        <f>W33+AY33</f>
        <v>94</v>
      </c>
      <c r="BF33" s="218"/>
    </row>
    <row r="34" spans="1:58" ht="18.75" customHeight="1">
      <c r="A34" s="232"/>
      <c r="B34" s="240"/>
      <c r="C34" s="239"/>
      <c r="D34" s="238" t="s">
        <v>6</v>
      </c>
      <c r="E34" s="255"/>
      <c r="F34" s="255"/>
      <c r="G34" s="255"/>
      <c r="H34" s="255"/>
      <c r="I34" s="255"/>
      <c r="J34" s="255"/>
      <c r="K34" s="255"/>
      <c r="L34" s="253"/>
      <c r="M34" s="253"/>
      <c r="N34" s="253"/>
      <c r="O34" s="253"/>
      <c r="P34" s="253"/>
      <c r="Q34" s="253"/>
      <c r="R34" s="253"/>
      <c r="S34" s="254"/>
      <c r="T34" s="253"/>
      <c r="U34" s="252">
        <v>2</v>
      </c>
      <c r="V34" s="213"/>
      <c r="W34" s="213">
        <f>SUM(E34:T34)</f>
        <v>0</v>
      </c>
      <c r="X34" s="223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20"/>
      <c r="AW34" s="220"/>
      <c r="AX34" s="213"/>
      <c r="AY34" s="213"/>
      <c r="AZ34" s="213"/>
      <c r="BA34" s="213"/>
      <c r="BB34" s="213"/>
      <c r="BC34" s="213"/>
      <c r="BD34" s="213"/>
      <c r="BE34" s="218"/>
      <c r="BF34" s="218">
        <v>2</v>
      </c>
    </row>
    <row r="35" spans="1:58" ht="18.75" customHeight="1">
      <c r="A35" s="232"/>
      <c r="B35" s="251" t="s">
        <v>119</v>
      </c>
      <c r="C35" s="251"/>
      <c r="D35" s="238" t="s">
        <v>5</v>
      </c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13"/>
      <c r="W35" s="213"/>
      <c r="X35" s="223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23"/>
      <c r="AU35" s="223"/>
      <c r="AV35" s="220"/>
      <c r="AW35" s="220"/>
      <c r="AX35" s="213"/>
      <c r="AY35" s="213"/>
      <c r="AZ35" s="213"/>
      <c r="BA35" s="213"/>
      <c r="BB35" s="213"/>
      <c r="BC35" s="213"/>
      <c r="BD35" s="213"/>
      <c r="BE35" s="218"/>
      <c r="BF35" s="218"/>
    </row>
    <row r="36" spans="1:58" ht="21" customHeight="1">
      <c r="A36" s="232"/>
      <c r="B36" s="251" t="s">
        <v>118</v>
      </c>
      <c r="C36" s="251"/>
      <c r="D36" s="238" t="s">
        <v>5</v>
      </c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13"/>
      <c r="W36" s="213"/>
      <c r="X36" s="223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23"/>
      <c r="AU36" s="223"/>
      <c r="AV36" s="220"/>
      <c r="AW36" s="220"/>
      <c r="AX36" s="213"/>
      <c r="AY36" s="213"/>
      <c r="AZ36" s="213"/>
      <c r="BA36" s="213"/>
      <c r="BB36" s="213"/>
      <c r="BC36" s="213"/>
      <c r="BD36" s="213"/>
      <c r="BE36" s="218"/>
      <c r="BF36" s="218"/>
    </row>
    <row r="37" spans="1:58" ht="24" customHeight="1">
      <c r="A37" s="232"/>
      <c r="B37" s="250" t="s">
        <v>117</v>
      </c>
      <c r="C37" s="249" t="s">
        <v>116</v>
      </c>
      <c r="D37" s="238" t="s">
        <v>5</v>
      </c>
      <c r="E37" s="222"/>
      <c r="F37" s="222"/>
      <c r="G37" s="222"/>
      <c r="H37" s="222"/>
      <c r="I37" s="222"/>
      <c r="J37" s="222"/>
      <c r="K37" s="222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13"/>
      <c r="W37" s="213"/>
      <c r="X37" s="223"/>
      <c r="Y37" s="223"/>
      <c r="Z37" s="223"/>
      <c r="AA37" s="223"/>
      <c r="AB37" s="223"/>
      <c r="AC37" s="223"/>
      <c r="AD37" s="223"/>
      <c r="AE37" s="223"/>
      <c r="AF37" s="223">
        <v>8</v>
      </c>
      <c r="AG37" s="223">
        <v>6</v>
      </c>
      <c r="AH37" s="223">
        <v>10</v>
      </c>
      <c r="AI37" s="223">
        <v>4</v>
      </c>
      <c r="AJ37" s="223">
        <v>6</v>
      </c>
      <c r="AK37" s="223">
        <v>10</v>
      </c>
      <c r="AL37" s="223">
        <v>6</v>
      </c>
      <c r="AM37" s="223">
        <v>6</v>
      </c>
      <c r="AN37" s="223">
        <v>8</v>
      </c>
      <c r="AO37" s="223">
        <v>8</v>
      </c>
      <c r="AP37" s="223">
        <v>8</v>
      </c>
      <c r="AQ37" s="223">
        <v>6</v>
      </c>
      <c r="AR37" s="223">
        <v>8</v>
      </c>
      <c r="AS37" s="223">
        <v>8</v>
      </c>
      <c r="AT37" s="223">
        <v>10</v>
      </c>
      <c r="AU37" s="223"/>
      <c r="AV37" s="220"/>
      <c r="AW37" s="220"/>
      <c r="AX37" s="213" t="s">
        <v>65</v>
      </c>
      <c r="AY37" s="213">
        <f>SUM(AE37:AU37)</f>
        <v>112</v>
      </c>
      <c r="AZ37" s="219"/>
      <c r="BA37" s="219"/>
      <c r="BB37" s="219"/>
      <c r="BC37" s="219"/>
      <c r="BD37" s="219"/>
      <c r="BE37" s="218">
        <f>W37+AY37</f>
        <v>112</v>
      </c>
      <c r="BF37" s="222"/>
    </row>
    <row r="38" spans="1:58" ht="28.5" customHeight="1">
      <c r="A38" s="232"/>
      <c r="B38" s="248"/>
      <c r="C38" s="247"/>
      <c r="D38" s="238" t="s">
        <v>6</v>
      </c>
      <c r="E38" s="222"/>
      <c r="F38" s="222"/>
      <c r="G38" s="222"/>
      <c r="H38" s="222"/>
      <c r="I38" s="222"/>
      <c r="J38" s="222"/>
      <c r="K38" s="222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13"/>
      <c r="W38" s="213"/>
      <c r="X38" s="223"/>
      <c r="Y38" s="223"/>
      <c r="Z38" s="223"/>
      <c r="AA38" s="223"/>
      <c r="AB38" s="223"/>
      <c r="AC38" s="223"/>
      <c r="AD38" s="223"/>
      <c r="AE38" s="237"/>
      <c r="AF38" s="237"/>
      <c r="AG38" s="237"/>
      <c r="AH38" s="236"/>
      <c r="AI38" s="236"/>
      <c r="AJ38" s="236"/>
      <c r="AK38" s="236"/>
      <c r="AL38" s="237"/>
      <c r="AM38" s="236"/>
      <c r="AN38" s="236"/>
      <c r="AO38" s="236"/>
      <c r="AP38" s="236"/>
      <c r="AQ38" s="236"/>
      <c r="AR38" s="246"/>
      <c r="AS38" s="236"/>
      <c r="AT38" s="236">
        <v>2</v>
      </c>
      <c r="AU38" s="235">
        <v>2</v>
      </c>
      <c r="AV38" s="220"/>
      <c r="AW38" s="220"/>
      <c r="AX38" s="213"/>
      <c r="AY38" s="213">
        <v>4</v>
      </c>
      <c r="AZ38" s="219"/>
      <c r="BA38" s="219"/>
      <c r="BB38" s="219"/>
      <c r="BC38" s="219"/>
      <c r="BD38" s="219"/>
      <c r="BE38" s="218"/>
      <c r="BF38" s="222">
        <v>4</v>
      </c>
    </row>
    <row r="39" spans="1:58" ht="25.5" customHeight="1">
      <c r="A39" s="232"/>
      <c r="B39" s="245" t="s">
        <v>115</v>
      </c>
      <c r="C39" s="244" t="s">
        <v>114</v>
      </c>
      <c r="D39" s="238" t="s">
        <v>5</v>
      </c>
      <c r="E39" s="222"/>
      <c r="F39" s="222"/>
      <c r="G39" s="222"/>
      <c r="H39" s="222"/>
      <c r="I39" s="222"/>
      <c r="J39" s="222"/>
      <c r="K39" s="222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2"/>
      <c r="W39" s="242"/>
      <c r="X39" s="223"/>
      <c r="Y39" s="223"/>
      <c r="Z39" s="223"/>
      <c r="AA39" s="223"/>
      <c r="AB39" s="223"/>
      <c r="AC39" s="223"/>
      <c r="AD39" s="223"/>
      <c r="AE39" s="223">
        <v>4</v>
      </c>
      <c r="AF39" s="241">
        <v>10</v>
      </c>
      <c r="AG39" s="241">
        <v>10</v>
      </c>
      <c r="AH39" s="241">
        <v>8</v>
      </c>
      <c r="AI39" s="241">
        <v>8</v>
      </c>
      <c r="AJ39" s="241">
        <v>10</v>
      </c>
      <c r="AK39" s="241">
        <v>8</v>
      </c>
      <c r="AL39" s="241">
        <v>10</v>
      </c>
      <c r="AM39" s="241">
        <v>8</v>
      </c>
      <c r="AN39" s="218">
        <v>10</v>
      </c>
      <c r="AO39" s="218">
        <v>10</v>
      </c>
      <c r="AP39" s="223">
        <v>10</v>
      </c>
      <c r="AQ39" s="223">
        <v>10</v>
      </c>
      <c r="AR39" s="222">
        <v>10</v>
      </c>
      <c r="AS39" s="222">
        <v>10</v>
      </c>
      <c r="AT39" s="222">
        <v>10</v>
      </c>
      <c r="AU39" s="222"/>
      <c r="AV39" s="220"/>
      <c r="AW39" s="220"/>
      <c r="AX39" s="213" t="s">
        <v>65</v>
      </c>
      <c r="AY39" s="213">
        <f>SUM(AE39:AU39)</f>
        <v>146</v>
      </c>
      <c r="AZ39" s="219"/>
      <c r="BA39" s="219"/>
      <c r="BB39" s="219"/>
      <c r="BC39" s="219"/>
      <c r="BD39" s="219"/>
      <c r="BE39" s="218">
        <f>W39+AY39</f>
        <v>146</v>
      </c>
      <c r="BF39" s="217"/>
    </row>
    <row r="40" spans="1:58" ht="28.5" customHeight="1">
      <c r="A40" s="232"/>
      <c r="B40" s="240"/>
      <c r="C40" s="239"/>
      <c r="D40" s="238" t="s">
        <v>6</v>
      </c>
      <c r="E40" s="222"/>
      <c r="F40" s="222"/>
      <c r="G40" s="222"/>
      <c r="H40" s="222"/>
      <c r="I40" s="222"/>
      <c r="J40" s="222"/>
      <c r="K40" s="222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13"/>
      <c r="W40" s="213"/>
      <c r="X40" s="223"/>
      <c r="Y40" s="223"/>
      <c r="Z40" s="223"/>
      <c r="AA40" s="223"/>
      <c r="AB40" s="223"/>
      <c r="AC40" s="223"/>
      <c r="AD40" s="223"/>
      <c r="AE40" s="237"/>
      <c r="AF40" s="237"/>
      <c r="AG40" s="237"/>
      <c r="AH40" s="236"/>
      <c r="AI40" s="236"/>
      <c r="AJ40" s="236"/>
      <c r="AK40" s="236"/>
      <c r="AL40" s="237"/>
      <c r="AM40" s="236"/>
      <c r="AN40" s="236"/>
      <c r="AO40" s="236"/>
      <c r="AP40" s="236"/>
      <c r="AQ40" s="236"/>
      <c r="AR40" s="236"/>
      <c r="AS40" s="236"/>
      <c r="AT40" s="236"/>
      <c r="AU40" s="235">
        <v>4</v>
      </c>
      <c r="AV40" s="220"/>
      <c r="AW40" s="220"/>
      <c r="AX40" s="213"/>
      <c r="AY40" s="213">
        <v>4</v>
      </c>
      <c r="AZ40" s="219"/>
      <c r="BA40" s="219"/>
      <c r="BB40" s="219"/>
      <c r="BC40" s="219"/>
      <c r="BD40" s="219"/>
      <c r="BE40" s="218"/>
      <c r="BF40" s="217">
        <v>4</v>
      </c>
    </row>
    <row r="41" spans="1:58" ht="27.75" customHeight="1">
      <c r="A41" s="232"/>
      <c r="B41" s="228" t="s">
        <v>113</v>
      </c>
      <c r="C41" s="227"/>
      <c r="D41" s="226"/>
      <c r="E41" s="222">
        <f>E8+E10+E12+E14+E18+E22+E24+E26+E31+E33</f>
        <v>36</v>
      </c>
      <c r="F41" s="222">
        <f>F8+F10+F12+F14+F18+F22+F24+F26+F31+F33</f>
        <v>36</v>
      </c>
      <c r="G41" s="222">
        <f>G8+G10+G12+G14+G18+G22+G24+G26+G31+G33</f>
        <v>36</v>
      </c>
      <c r="H41" s="222">
        <f>H8+H10+H12+H14+H18+H22+H24+H26+H31+H33</f>
        <v>36</v>
      </c>
      <c r="I41" s="222">
        <f>I8+I10+I12+I14+I18+I22+I24+I26+I31+I33</f>
        <v>36</v>
      </c>
      <c r="J41" s="222">
        <f>J8+J10+J12+J14+J18+J22+J24+J26+J31+J33</f>
        <v>36</v>
      </c>
      <c r="K41" s="222">
        <f>K8+K10+K12+K14+K18+K22+K24+K26+K31+K33</f>
        <v>36</v>
      </c>
      <c r="L41" s="222">
        <f>L8+L10+L12+L14+L18+L22+L24+L26+L31+L33</f>
        <v>36</v>
      </c>
      <c r="M41" s="222">
        <f>M8+M10+M12+M14+M18+M22+M24+M26+M31+M33</f>
        <v>36</v>
      </c>
      <c r="N41" s="222">
        <f>N8+N10+N12+N14+N18+N22+N24+N26+N31+N33</f>
        <v>36</v>
      </c>
      <c r="O41" s="222">
        <f>O8+O10+O12+O14+O18+O22+O24+O26+O31+O33</f>
        <v>36</v>
      </c>
      <c r="P41" s="222">
        <f>P8+P10+P12+P14+P18+P22+P24+P26+P31+P33</f>
        <v>36</v>
      </c>
      <c r="Q41" s="222">
        <f>Q8+Q10+Q12+Q14+Q18+Q22+Q24+Q26+Q31+Q33</f>
        <v>36</v>
      </c>
      <c r="R41" s="222">
        <f>R8+R10+R12+R14+R18+R22+R24+R26+R31+R33</f>
        <v>36</v>
      </c>
      <c r="S41" s="222">
        <f>S8+S10+S12+S14+S18+S22+S24+S26+S31+S33</f>
        <v>36</v>
      </c>
      <c r="T41" s="222">
        <f>T8+T10+T12+T14+T18+T22+T24+T26+T31+T33</f>
        <v>36</v>
      </c>
      <c r="U41" s="222">
        <f>U18+U26+U31+U33</f>
        <v>12</v>
      </c>
      <c r="V41" s="219"/>
      <c r="W41" s="213">
        <f>W10+W12+W14+W18+W22+W24+W26+W31+W33</f>
        <v>588</v>
      </c>
      <c r="X41" s="234">
        <v>36</v>
      </c>
      <c r="Y41" s="233">
        <v>36</v>
      </c>
      <c r="Z41" s="233">
        <v>36</v>
      </c>
      <c r="AA41" s="233">
        <v>36</v>
      </c>
      <c r="AB41" s="233">
        <v>36</v>
      </c>
      <c r="AC41" s="233">
        <v>36</v>
      </c>
      <c r="AD41" s="233">
        <f>SUM(AD9:AD40)</f>
        <v>36</v>
      </c>
      <c r="AE41" s="221">
        <f>AE8+AE10+AE12+AE16+AE20+AE22+AE31+AE37+AE39</f>
        <v>24</v>
      </c>
      <c r="AF41" s="221">
        <f>AF8+AF10+AF12+AF16+AF20+AF22+AF31+AF37+AF39</f>
        <v>36</v>
      </c>
      <c r="AG41" s="221">
        <f>AG8+AG10+AG12+AG16+AG20+AG22+AG31+AG37+AG39</f>
        <v>36</v>
      </c>
      <c r="AH41" s="221">
        <f>AH8+AH10+AH12+AH16+AH20+AH22+AH31+AH37+AH39</f>
        <v>36</v>
      </c>
      <c r="AI41" s="221">
        <f>AI8+AI10+AI12+AI16+AI20+AI22+AI31+AI37+AI39</f>
        <v>36</v>
      </c>
      <c r="AJ41" s="221">
        <f>AJ8+AJ10+AJ12+AJ16+AJ20+AJ22+AJ31+AJ37+AJ39</f>
        <v>36</v>
      </c>
      <c r="AK41" s="221">
        <f>AK8+AK10+AK12+AK16+AK20+AK22+AK31+AK37+AK39</f>
        <v>36</v>
      </c>
      <c r="AL41" s="221">
        <f>AL8+AL10+AL12+AL16+AL20+AL22+AL31+AL37+AL39</f>
        <v>36</v>
      </c>
      <c r="AM41" s="221">
        <f>AM8+AM10+AM12+AM16+AM20+AM22+AM31+AM37+AM39</f>
        <v>36</v>
      </c>
      <c r="AN41" s="221">
        <f>AN8+AN10+AN12+AN16+AN20+AN22+AN31+AN37+AN39</f>
        <v>36</v>
      </c>
      <c r="AO41" s="221">
        <f>AO8+AO10+AO12+AO16+AO20+AO22+AO31+AO37+AO39</f>
        <v>36</v>
      </c>
      <c r="AP41" s="221">
        <f>AP8+AP10+AP12+AP16+AP20+AP22+AP31+AP37+AP39</f>
        <v>36</v>
      </c>
      <c r="AQ41" s="221">
        <f>AQ8+AQ10+AQ12+AQ16+AQ20+AQ22+AQ31+AQ37+AQ39</f>
        <v>36</v>
      </c>
      <c r="AR41" s="221">
        <f>AR8+AR10+AR12+AR16+AR20+AR22+AR31+AR37+AR39</f>
        <v>36</v>
      </c>
      <c r="AS41" s="221">
        <f>AS8+AS10+AS12+AS16+AS20+AS22+AS31+AS37+AS39</f>
        <v>36</v>
      </c>
      <c r="AT41" s="221">
        <f>AT8+AT10+AT12+AT16+AT20+AT22+AT31+AT37+AT39</f>
        <v>34</v>
      </c>
      <c r="AU41" s="221"/>
      <c r="AV41" s="220"/>
      <c r="AW41" s="220"/>
      <c r="AX41" s="213"/>
      <c r="AY41" s="213">
        <f>SUM(AY8:AY40)</f>
        <v>828</v>
      </c>
      <c r="AZ41" s="219"/>
      <c r="BA41" s="219"/>
      <c r="BB41" s="219"/>
      <c r="BC41" s="219"/>
      <c r="BD41" s="219"/>
      <c r="BE41" s="218">
        <f>W41+AY41</f>
        <v>1416</v>
      </c>
      <c r="BF41" s="217">
        <f>SUM(BF8:BF40)</f>
        <v>20</v>
      </c>
    </row>
    <row r="42" spans="1:58" ht="21" customHeight="1">
      <c r="A42" s="232"/>
      <c r="B42" s="228" t="s">
        <v>112</v>
      </c>
      <c r="C42" s="227"/>
      <c r="D42" s="226"/>
      <c r="E42" s="224">
        <f>E34+E32+E27+E25+E15+E13</f>
        <v>0</v>
      </c>
      <c r="F42" s="224">
        <f>F34+F32+F27+F25+F15+F13</f>
        <v>0</v>
      </c>
      <c r="G42" s="224">
        <f>G34+G32+G27+G25+G15+G13</f>
        <v>0</v>
      </c>
      <c r="H42" s="224">
        <f>H34+H32+H27+H25+H15+H13</f>
        <v>0</v>
      </c>
      <c r="I42" s="224">
        <f>I34+I32+I27+I25+I15+I13</f>
        <v>0</v>
      </c>
      <c r="J42" s="224">
        <f>J34+J32+J27+J25+J15+J13</f>
        <v>0</v>
      </c>
      <c r="K42" s="224">
        <f>K34+K32+K27+K25+K15+K13</f>
        <v>0</v>
      </c>
      <c r="L42" s="224">
        <f>L34+L32+L27+L25+L15+L13</f>
        <v>0</v>
      </c>
      <c r="M42" s="224">
        <f>M34+M32+M27+M25+M15+M13</f>
        <v>0</v>
      </c>
      <c r="N42" s="225">
        <f>N34+N32+N27+N25+N15+N13</f>
        <v>0</v>
      </c>
      <c r="O42" s="224">
        <f>O34+O32+O27+O25+O15+O13</f>
        <v>0</v>
      </c>
      <c r="P42" s="224">
        <f>P34+P32+P27+P25+P15+P13</f>
        <v>0</v>
      </c>
      <c r="Q42" s="224">
        <f>Q34+Q32+Q27+Q25+Q15+Q13</f>
        <v>0</v>
      </c>
      <c r="R42" s="224">
        <f>R34+R32+R27+R25+R15+R13</f>
        <v>0</v>
      </c>
      <c r="S42" s="224">
        <f>S34+S32+S27+S25+S15+S13</f>
        <v>0</v>
      </c>
      <c r="T42" s="224">
        <f>T25+T27+T34</f>
        <v>0</v>
      </c>
      <c r="U42" s="224">
        <f>U25+U27+U34</f>
        <v>6</v>
      </c>
      <c r="V42" s="219"/>
      <c r="W42" s="213">
        <v>6</v>
      </c>
      <c r="X42" s="223"/>
      <c r="Y42" s="222"/>
      <c r="Z42" s="222"/>
      <c r="AA42" s="222"/>
      <c r="AB42" s="222"/>
      <c r="AC42" s="222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31">
        <v>2</v>
      </c>
      <c r="AU42" s="230">
        <v>12</v>
      </c>
      <c r="AV42" s="220"/>
      <c r="AW42" s="220"/>
      <c r="AX42" s="213"/>
      <c r="AY42" s="213">
        <v>14</v>
      </c>
      <c r="AZ42" s="219"/>
      <c r="BA42" s="219"/>
      <c r="BB42" s="219"/>
      <c r="BC42" s="219"/>
      <c r="BD42" s="219"/>
      <c r="BE42" s="218"/>
      <c r="BF42" s="217"/>
    </row>
    <row r="43" spans="1:58" ht="15.75" customHeight="1">
      <c r="A43" s="229"/>
      <c r="B43" s="228" t="s">
        <v>111</v>
      </c>
      <c r="C43" s="227"/>
      <c r="D43" s="226"/>
      <c r="E43" s="224">
        <f>E41+E42</f>
        <v>36</v>
      </c>
      <c r="F43" s="224">
        <f>F41+F42</f>
        <v>36</v>
      </c>
      <c r="G43" s="224">
        <f>G41+G42</f>
        <v>36</v>
      </c>
      <c r="H43" s="224">
        <f>H41+H42</f>
        <v>36</v>
      </c>
      <c r="I43" s="224">
        <f>I41+I42</f>
        <v>36</v>
      </c>
      <c r="J43" s="224">
        <f>J41+J42</f>
        <v>36</v>
      </c>
      <c r="K43" s="224">
        <f>L41+L42</f>
        <v>36</v>
      </c>
      <c r="L43" s="224">
        <f>L41+L42</f>
        <v>36</v>
      </c>
      <c r="M43" s="224">
        <f>M41+M42</f>
        <v>36</v>
      </c>
      <c r="N43" s="225">
        <f>N41+N42</f>
        <v>36</v>
      </c>
      <c r="O43" s="224">
        <f>O41+O42</f>
        <v>36</v>
      </c>
      <c r="P43" s="224">
        <f>P41+P42</f>
        <v>36</v>
      </c>
      <c r="Q43" s="224">
        <f>Q41+Q42</f>
        <v>36</v>
      </c>
      <c r="R43" s="224">
        <f>R41+R42</f>
        <v>36</v>
      </c>
      <c r="S43" s="224">
        <f>S41+S42</f>
        <v>36</v>
      </c>
      <c r="T43" s="224">
        <f>T41+T42</f>
        <v>36</v>
      </c>
      <c r="U43" s="222">
        <v>36</v>
      </c>
      <c r="V43" s="219"/>
      <c r="W43" s="213">
        <f>W41+W42</f>
        <v>594</v>
      </c>
      <c r="X43" s="223">
        <v>36</v>
      </c>
      <c r="Y43" s="222">
        <v>36</v>
      </c>
      <c r="Z43" s="222">
        <v>36</v>
      </c>
      <c r="AA43" s="222">
        <v>36</v>
      </c>
      <c r="AB43" s="222">
        <v>36</v>
      </c>
      <c r="AC43" s="222">
        <v>36</v>
      </c>
      <c r="AD43" s="221">
        <v>36</v>
      </c>
      <c r="AE43" s="221">
        <f>AF41+AE42</f>
        <v>36</v>
      </c>
      <c r="AF43" s="221">
        <f>AF41+AF42</f>
        <v>36</v>
      </c>
      <c r="AG43" s="221">
        <f>AG41+AG42</f>
        <v>36</v>
      </c>
      <c r="AH43" s="221">
        <f>AH41+AH42</f>
        <v>36</v>
      </c>
      <c r="AI43" s="221">
        <f>AI41+AI42</f>
        <v>36</v>
      </c>
      <c r="AJ43" s="221">
        <f>AJ41+AJ42</f>
        <v>36</v>
      </c>
      <c r="AK43" s="221">
        <f>AK41+AK42</f>
        <v>36</v>
      </c>
      <c r="AL43" s="221">
        <f>AL41+AL42</f>
        <v>36</v>
      </c>
      <c r="AM43" s="221">
        <f>AM41+AM42</f>
        <v>36</v>
      </c>
      <c r="AN43" s="221">
        <f>AN41+AN42</f>
        <v>36</v>
      </c>
      <c r="AO43" s="221">
        <f>AO41+AO42</f>
        <v>36</v>
      </c>
      <c r="AP43" s="221">
        <f>AP41+AP42</f>
        <v>36</v>
      </c>
      <c r="AQ43" s="221">
        <f>AQ41+AQ42</f>
        <v>36</v>
      </c>
      <c r="AR43" s="221">
        <f>AR41+AR42</f>
        <v>36</v>
      </c>
      <c r="AS43" s="221">
        <f>AS41+AS42</f>
        <v>36</v>
      </c>
      <c r="AT43" s="221">
        <f>AT41+AT42</f>
        <v>36</v>
      </c>
      <c r="AU43" s="221">
        <v>36</v>
      </c>
      <c r="AV43" s="220"/>
      <c r="AW43" s="220"/>
      <c r="AX43" s="213"/>
      <c r="AY43" s="213">
        <f>AY41+AY42</f>
        <v>842</v>
      </c>
      <c r="AZ43" s="219"/>
      <c r="BA43" s="219"/>
      <c r="BB43" s="219"/>
      <c r="BC43" s="219"/>
      <c r="BD43" s="219"/>
      <c r="BE43" s="218">
        <v>1436</v>
      </c>
      <c r="BF43" s="217">
        <v>20</v>
      </c>
    </row>
    <row r="44" spans="1:58" ht="22.5" customHeight="1">
      <c r="U44" s="216">
        <v>18</v>
      </c>
      <c r="AE44" s="208">
        <v>12</v>
      </c>
      <c r="AU44" s="215">
        <v>24</v>
      </c>
    </row>
    <row r="49" spans="5:58" s="203" customFormat="1" ht="15.75">
      <c r="E49" s="207"/>
      <c r="F49" s="207"/>
      <c r="G49" s="207"/>
      <c r="H49" s="207"/>
      <c r="I49" s="207"/>
      <c r="J49" s="207"/>
      <c r="K49" s="207"/>
      <c r="L49" s="207"/>
      <c r="M49" s="214"/>
      <c r="N49" s="207" t="s">
        <v>15</v>
      </c>
      <c r="O49" s="207"/>
      <c r="P49" s="207"/>
      <c r="Q49" s="207"/>
      <c r="R49" s="207"/>
      <c r="S49" s="207"/>
      <c r="T49" s="213"/>
      <c r="U49" s="207" t="s">
        <v>16</v>
      </c>
      <c r="V49" s="207"/>
      <c r="W49" s="207"/>
      <c r="X49" s="212"/>
      <c r="Y49" s="207"/>
      <c r="Z49" s="207"/>
      <c r="AA49" s="211"/>
      <c r="AB49" s="207" t="s">
        <v>17</v>
      </c>
      <c r="AC49" s="207"/>
      <c r="AD49" s="207"/>
      <c r="AE49" s="207"/>
      <c r="AF49" s="207"/>
      <c r="AG49" s="207"/>
      <c r="AH49" s="207"/>
      <c r="AI49" s="210"/>
      <c r="AJ49" s="207" t="s">
        <v>110</v>
      </c>
      <c r="AK49" s="207"/>
      <c r="AL49" s="207"/>
      <c r="AM49" s="207"/>
      <c r="AN49" s="207"/>
      <c r="AO49" s="207"/>
      <c r="AP49" s="209"/>
      <c r="AQ49" s="207" t="s">
        <v>109</v>
      </c>
      <c r="AR49" s="207"/>
      <c r="AS49" s="207"/>
      <c r="AT49" s="207"/>
      <c r="AU49" s="207"/>
      <c r="AV49" s="208" t="s">
        <v>108</v>
      </c>
      <c r="AW49" s="207"/>
      <c r="AX49" s="207" t="s">
        <v>18</v>
      </c>
      <c r="AY49" s="207"/>
      <c r="AZ49" s="207"/>
      <c r="BA49" s="207"/>
      <c r="BB49" s="207"/>
      <c r="BC49" s="207"/>
      <c r="BD49" s="207"/>
      <c r="BE49" s="207"/>
      <c r="BF49" s="207"/>
    </row>
  </sheetData>
  <mergeCells count="44">
    <mergeCell ref="B42:D42"/>
    <mergeCell ref="B43:D43"/>
    <mergeCell ref="A8:A43"/>
    <mergeCell ref="AW1:BA1"/>
    <mergeCell ref="A2:C2"/>
    <mergeCell ref="A3:A7"/>
    <mergeCell ref="B3:B7"/>
    <mergeCell ref="C3:C7"/>
    <mergeCell ref="D3:D7"/>
    <mergeCell ref="B8:B9"/>
    <mergeCell ref="C8:C9"/>
    <mergeCell ref="B10:B11"/>
    <mergeCell ref="C10:C11"/>
    <mergeCell ref="BE3:BE7"/>
    <mergeCell ref="BF3:BF7"/>
    <mergeCell ref="E4:BD4"/>
    <mergeCell ref="E6:BD6"/>
    <mergeCell ref="AW3:AY3"/>
    <mergeCell ref="BA3:BD3"/>
    <mergeCell ref="B41:D41"/>
    <mergeCell ref="B12:B13"/>
    <mergeCell ref="C12:C13"/>
    <mergeCell ref="B14:B15"/>
    <mergeCell ref="C14:C15"/>
    <mergeCell ref="B29:B30"/>
    <mergeCell ref="C29:C30"/>
    <mergeCell ref="B37:B38"/>
    <mergeCell ref="C37:C38"/>
    <mergeCell ref="B39:B40"/>
    <mergeCell ref="C39:C40"/>
    <mergeCell ref="C26:C27"/>
    <mergeCell ref="B31:B34"/>
    <mergeCell ref="C31:C32"/>
    <mergeCell ref="C33:C34"/>
    <mergeCell ref="B24:B27"/>
    <mergeCell ref="C24:C25"/>
    <mergeCell ref="B22:B23"/>
    <mergeCell ref="C22:C23"/>
    <mergeCell ref="B16:B17"/>
    <mergeCell ref="C16:C17"/>
    <mergeCell ref="B18:B19"/>
    <mergeCell ref="C18:C19"/>
    <mergeCell ref="B20:B21"/>
    <mergeCell ref="C20:C21"/>
  </mergeCells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58"/>
  <sheetViews>
    <sheetView topLeftCell="B1" zoomScale="91" zoomScaleNormal="91" workbookViewId="0">
      <selection activeCell="BI48" sqref="BI48"/>
    </sheetView>
  </sheetViews>
  <sheetFormatPr defaultRowHeight="12.75"/>
  <cols>
    <col min="1" max="1" width="4.140625" style="12" customWidth="1"/>
    <col min="2" max="2" width="7" style="33" customWidth="1"/>
    <col min="3" max="3" width="19.85546875" style="34" customWidth="1"/>
    <col min="4" max="4" width="7.140625" style="12" customWidth="1"/>
    <col min="5" max="5" width="3.140625" style="12" customWidth="1"/>
    <col min="6" max="21" width="2.85546875" style="12" customWidth="1"/>
    <col min="22" max="22" width="4.28515625" style="12" customWidth="1"/>
    <col min="23" max="23" width="2.85546875" style="12" customWidth="1"/>
    <col min="24" max="24" width="3.28515625" style="12" customWidth="1"/>
    <col min="25" max="37" width="2.85546875" style="12" customWidth="1"/>
    <col min="38" max="38" width="3.85546875" style="12" customWidth="1"/>
    <col min="39" max="43" width="2.85546875" style="12" customWidth="1"/>
    <col min="44" max="44" width="3" style="12" customWidth="1"/>
    <col min="45" max="47" width="2.85546875" style="12" customWidth="1"/>
    <col min="48" max="48" width="3.85546875" style="12" customWidth="1"/>
    <col min="49" max="56" width="2.7109375" style="12" customWidth="1"/>
    <col min="57" max="57" width="5.42578125" style="12" customWidth="1"/>
    <col min="58" max="58" width="5.7109375" style="35" customWidth="1"/>
    <col min="59" max="254" width="9.140625" style="12"/>
    <col min="255" max="255" width="4.140625" style="12" customWidth="1"/>
    <col min="256" max="256" width="7" style="12" customWidth="1"/>
    <col min="257" max="257" width="19.85546875" style="12" customWidth="1"/>
    <col min="258" max="258" width="7.140625" style="12" customWidth="1"/>
    <col min="259" max="302" width="2.85546875" style="12" customWidth="1"/>
    <col min="303" max="310" width="2.7109375" style="12" customWidth="1"/>
    <col min="311" max="311" width="4.140625" style="12" customWidth="1"/>
    <col min="312" max="312" width="4.5703125" style="12" customWidth="1"/>
    <col min="313" max="313" width="4.7109375" style="12" customWidth="1"/>
    <col min="314" max="510" width="9.140625" style="12"/>
    <col min="511" max="511" width="4.140625" style="12" customWidth="1"/>
    <col min="512" max="512" width="7" style="12" customWidth="1"/>
    <col min="513" max="513" width="19.85546875" style="12" customWidth="1"/>
    <col min="514" max="514" width="7.140625" style="12" customWidth="1"/>
    <col min="515" max="558" width="2.85546875" style="12" customWidth="1"/>
    <col min="559" max="566" width="2.7109375" style="12" customWidth="1"/>
    <col min="567" max="567" width="4.140625" style="12" customWidth="1"/>
    <col min="568" max="568" width="4.5703125" style="12" customWidth="1"/>
    <col min="569" max="569" width="4.7109375" style="12" customWidth="1"/>
    <col min="570" max="766" width="9.140625" style="12"/>
    <col min="767" max="767" width="4.140625" style="12" customWidth="1"/>
    <col min="768" max="768" width="7" style="12" customWidth="1"/>
    <col min="769" max="769" width="19.85546875" style="12" customWidth="1"/>
    <col min="770" max="770" width="7.140625" style="12" customWidth="1"/>
    <col min="771" max="814" width="2.85546875" style="12" customWidth="1"/>
    <col min="815" max="822" width="2.7109375" style="12" customWidth="1"/>
    <col min="823" max="823" width="4.140625" style="12" customWidth="1"/>
    <col min="824" max="824" width="4.5703125" style="12" customWidth="1"/>
    <col min="825" max="825" width="4.7109375" style="12" customWidth="1"/>
    <col min="826" max="1022" width="9.140625" style="12"/>
    <col min="1023" max="1023" width="4.140625" style="12" customWidth="1"/>
    <col min="1024" max="1024" width="7" style="12" customWidth="1"/>
    <col min="1025" max="1025" width="19.85546875" style="12" customWidth="1"/>
    <col min="1026" max="1026" width="7.140625" style="12" customWidth="1"/>
    <col min="1027" max="1070" width="2.85546875" style="12" customWidth="1"/>
    <col min="1071" max="1078" width="2.7109375" style="12" customWidth="1"/>
    <col min="1079" max="1079" width="4.140625" style="12" customWidth="1"/>
    <col min="1080" max="1080" width="4.5703125" style="12" customWidth="1"/>
    <col min="1081" max="1081" width="4.7109375" style="12" customWidth="1"/>
    <col min="1082" max="1278" width="9.140625" style="12"/>
    <col min="1279" max="1279" width="4.140625" style="12" customWidth="1"/>
    <col min="1280" max="1280" width="7" style="12" customWidth="1"/>
    <col min="1281" max="1281" width="19.85546875" style="12" customWidth="1"/>
    <col min="1282" max="1282" width="7.140625" style="12" customWidth="1"/>
    <col min="1283" max="1326" width="2.85546875" style="12" customWidth="1"/>
    <col min="1327" max="1334" width="2.7109375" style="12" customWidth="1"/>
    <col min="1335" max="1335" width="4.140625" style="12" customWidth="1"/>
    <col min="1336" max="1336" width="4.5703125" style="12" customWidth="1"/>
    <col min="1337" max="1337" width="4.7109375" style="12" customWidth="1"/>
    <col min="1338" max="1534" width="9.140625" style="12"/>
    <col min="1535" max="1535" width="4.140625" style="12" customWidth="1"/>
    <col min="1536" max="1536" width="7" style="12" customWidth="1"/>
    <col min="1537" max="1537" width="19.85546875" style="12" customWidth="1"/>
    <col min="1538" max="1538" width="7.140625" style="12" customWidth="1"/>
    <col min="1539" max="1582" width="2.85546875" style="12" customWidth="1"/>
    <col min="1583" max="1590" width="2.7109375" style="12" customWidth="1"/>
    <col min="1591" max="1591" width="4.140625" style="12" customWidth="1"/>
    <col min="1592" max="1592" width="4.5703125" style="12" customWidth="1"/>
    <col min="1593" max="1593" width="4.7109375" style="12" customWidth="1"/>
    <col min="1594" max="1790" width="9.140625" style="12"/>
    <col min="1791" max="1791" width="4.140625" style="12" customWidth="1"/>
    <col min="1792" max="1792" width="7" style="12" customWidth="1"/>
    <col min="1793" max="1793" width="19.85546875" style="12" customWidth="1"/>
    <col min="1794" max="1794" width="7.140625" style="12" customWidth="1"/>
    <col min="1795" max="1838" width="2.85546875" style="12" customWidth="1"/>
    <col min="1839" max="1846" width="2.7109375" style="12" customWidth="1"/>
    <col min="1847" max="1847" width="4.140625" style="12" customWidth="1"/>
    <col min="1848" max="1848" width="4.5703125" style="12" customWidth="1"/>
    <col min="1849" max="1849" width="4.7109375" style="12" customWidth="1"/>
    <col min="1850" max="2046" width="9.140625" style="12"/>
    <col min="2047" max="2047" width="4.140625" style="12" customWidth="1"/>
    <col min="2048" max="2048" width="7" style="12" customWidth="1"/>
    <col min="2049" max="2049" width="19.85546875" style="12" customWidth="1"/>
    <col min="2050" max="2050" width="7.140625" style="12" customWidth="1"/>
    <col min="2051" max="2094" width="2.85546875" style="12" customWidth="1"/>
    <col min="2095" max="2102" width="2.7109375" style="12" customWidth="1"/>
    <col min="2103" max="2103" width="4.140625" style="12" customWidth="1"/>
    <col min="2104" max="2104" width="4.5703125" style="12" customWidth="1"/>
    <col min="2105" max="2105" width="4.7109375" style="12" customWidth="1"/>
    <col min="2106" max="2302" width="9.140625" style="12"/>
    <col min="2303" max="2303" width="4.140625" style="12" customWidth="1"/>
    <col min="2304" max="2304" width="7" style="12" customWidth="1"/>
    <col min="2305" max="2305" width="19.85546875" style="12" customWidth="1"/>
    <col min="2306" max="2306" width="7.140625" style="12" customWidth="1"/>
    <col min="2307" max="2350" width="2.85546875" style="12" customWidth="1"/>
    <col min="2351" max="2358" width="2.7109375" style="12" customWidth="1"/>
    <col min="2359" max="2359" width="4.140625" style="12" customWidth="1"/>
    <col min="2360" max="2360" width="4.5703125" style="12" customWidth="1"/>
    <col min="2361" max="2361" width="4.7109375" style="12" customWidth="1"/>
    <col min="2362" max="2558" width="9.140625" style="12"/>
    <col min="2559" max="2559" width="4.140625" style="12" customWidth="1"/>
    <col min="2560" max="2560" width="7" style="12" customWidth="1"/>
    <col min="2561" max="2561" width="19.85546875" style="12" customWidth="1"/>
    <col min="2562" max="2562" width="7.140625" style="12" customWidth="1"/>
    <col min="2563" max="2606" width="2.85546875" style="12" customWidth="1"/>
    <col min="2607" max="2614" width="2.7109375" style="12" customWidth="1"/>
    <col min="2615" max="2615" width="4.140625" style="12" customWidth="1"/>
    <col min="2616" max="2616" width="4.5703125" style="12" customWidth="1"/>
    <col min="2617" max="2617" width="4.7109375" style="12" customWidth="1"/>
    <col min="2618" max="2814" width="9.140625" style="12"/>
    <col min="2815" max="2815" width="4.140625" style="12" customWidth="1"/>
    <col min="2816" max="2816" width="7" style="12" customWidth="1"/>
    <col min="2817" max="2817" width="19.85546875" style="12" customWidth="1"/>
    <col min="2818" max="2818" width="7.140625" style="12" customWidth="1"/>
    <col min="2819" max="2862" width="2.85546875" style="12" customWidth="1"/>
    <col min="2863" max="2870" width="2.7109375" style="12" customWidth="1"/>
    <col min="2871" max="2871" width="4.140625" style="12" customWidth="1"/>
    <col min="2872" max="2872" width="4.5703125" style="12" customWidth="1"/>
    <col min="2873" max="2873" width="4.7109375" style="12" customWidth="1"/>
    <col min="2874" max="3070" width="9.140625" style="12"/>
    <col min="3071" max="3071" width="4.140625" style="12" customWidth="1"/>
    <col min="3072" max="3072" width="7" style="12" customWidth="1"/>
    <col min="3073" max="3073" width="19.85546875" style="12" customWidth="1"/>
    <col min="3074" max="3074" width="7.140625" style="12" customWidth="1"/>
    <col min="3075" max="3118" width="2.85546875" style="12" customWidth="1"/>
    <col min="3119" max="3126" width="2.7109375" style="12" customWidth="1"/>
    <col min="3127" max="3127" width="4.140625" style="12" customWidth="1"/>
    <col min="3128" max="3128" width="4.5703125" style="12" customWidth="1"/>
    <col min="3129" max="3129" width="4.7109375" style="12" customWidth="1"/>
    <col min="3130" max="3326" width="9.140625" style="12"/>
    <col min="3327" max="3327" width="4.140625" style="12" customWidth="1"/>
    <col min="3328" max="3328" width="7" style="12" customWidth="1"/>
    <col min="3329" max="3329" width="19.85546875" style="12" customWidth="1"/>
    <col min="3330" max="3330" width="7.140625" style="12" customWidth="1"/>
    <col min="3331" max="3374" width="2.85546875" style="12" customWidth="1"/>
    <col min="3375" max="3382" width="2.7109375" style="12" customWidth="1"/>
    <col min="3383" max="3383" width="4.140625" style="12" customWidth="1"/>
    <col min="3384" max="3384" width="4.5703125" style="12" customWidth="1"/>
    <col min="3385" max="3385" width="4.7109375" style="12" customWidth="1"/>
    <col min="3386" max="3582" width="9.140625" style="12"/>
    <col min="3583" max="3583" width="4.140625" style="12" customWidth="1"/>
    <col min="3584" max="3584" width="7" style="12" customWidth="1"/>
    <col min="3585" max="3585" width="19.85546875" style="12" customWidth="1"/>
    <col min="3586" max="3586" width="7.140625" style="12" customWidth="1"/>
    <col min="3587" max="3630" width="2.85546875" style="12" customWidth="1"/>
    <col min="3631" max="3638" width="2.7109375" style="12" customWidth="1"/>
    <col min="3639" max="3639" width="4.140625" style="12" customWidth="1"/>
    <col min="3640" max="3640" width="4.5703125" style="12" customWidth="1"/>
    <col min="3641" max="3641" width="4.7109375" style="12" customWidth="1"/>
    <col min="3642" max="3838" width="9.140625" style="12"/>
    <col min="3839" max="3839" width="4.140625" style="12" customWidth="1"/>
    <col min="3840" max="3840" width="7" style="12" customWidth="1"/>
    <col min="3841" max="3841" width="19.85546875" style="12" customWidth="1"/>
    <col min="3842" max="3842" width="7.140625" style="12" customWidth="1"/>
    <col min="3843" max="3886" width="2.85546875" style="12" customWidth="1"/>
    <col min="3887" max="3894" width="2.7109375" style="12" customWidth="1"/>
    <col min="3895" max="3895" width="4.140625" style="12" customWidth="1"/>
    <col min="3896" max="3896" width="4.5703125" style="12" customWidth="1"/>
    <col min="3897" max="3897" width="4.7109375" style="12" customWidth="1"/>
    <col min="3898" max="4094" width="9.140625" style="12"/>
    <col min="4095" max="4095" width="4.140625" style="12" customWidth="1"/>
    <col min="4096" max="4096" width="7" style="12" customWidth="1"/>
    <col min="4097" max="4097" width="19.85546875" style="12" customWidth="1"/>
    <col min="4098" max="4098" width="7.140625" style="12" customWidth="1"/>
    <col min="4099" max="4142" width="2.85546875" style="12" customWidth="1"/>
    <col min="4143" max="4150" width="2.7109375" style="12" customWidth="1"/>
    <col min="4151" max="4151" width="4.140625" style="12" customWidth="1"/>
    <col min="4152" max="4152" width="4.5703125" style="12" customWidth="1"/>
    <col min="4153" max="4153" width="4.7109375" style="12" customWidth="1"/>
    <col min="4154" max="4350" width="9.140625" style="12"/>
    <col min="4351" max="4351" width="4.140625" style="12" customWidth="1"/>
    <col min="4352" max="4352" width="7" style="12" customWidth="1"/>
    <col min="4353" max="4353" width="19.85546875" style="12" customWidth="1"/>
    <col min="4354" max="4354" width="7.140625" style="12" customWidth="1"/>
    <col min="4355" max="4398" width="2.85546875" style="12" customWidth="1"/>
    <col min="4399" max="4406" width="2.7109375" style="12" customWidth="1"/>
    <col min="4407" max="4407" width="4.140625" style="12" customWidth="1"/>
    <col min="4408" max="4408" width="4.5703125" style="12" customWidth="1"/>
    <col min="4409" max="4409" width="4.7109375" style="12" customWidth="1"/>
    <col min="4410" max="4606" width="9.140625" style="12"/>
    <col min="4607" max="4607" width="4.140625" style="12" customWidth="1"/>
    <col min="4608" max="4608" width="7" style="12" customWidth="1"/>
    <col min="4609" max="4609" width="19.85546875" style="12" customWidth="1"/>
    <col min="4610" max="4610" width="7.140625" style="12" customWidth="1"/>
    <col min="4611" max="4654" width="2.85546875" style="12" customWidth="1"/>
    <col min="4655" max="4662" width="2.7109375" style="12" customWidth="1"/>
    <col min="4663" max="4663" width="4.140625" style="12" customWidth="1"/>
    <col min="4664" max="4664" width="4.5703125" style="12" customWidth="1"/>
    <col min="4665" max="4665" width="4.7109375" style="12" customWidth="1"/>
    <col min="4666" max="4862" width="9.140625" style="12"/>
    <col min="4863" max="4863" width="4.140625" style="12" customWidth="1"/>
    <col min="4864" max="4864" width="7" style="12" customWidth="1"/>
    <col min="4865" max="4865" width="19.85546875" style="12" customWidth="1"/>
    <col min="4866" max="4866" width="7.140625" style="12" customWidth="1"/>
    <col min="4867" max="4910" width="2.85546875" style="12" customWidth="1"/>
    <col min="4911" max="4918" width="2.7109375" style="12" customWidth="1"/>
    <col min="4919" max="4919" width="4.140625" style="12" customWidth="1"/>
    <col min="4920" max="4920" width="4.5703125" style="12" customWidth="1"/>
    <col min="4921" max="4921" width="4.7109375" style="12" customWidth="1"/>
    <col min="4922" max="5118" width="9.140625" style="12"/>
    <col min="5119" max="5119" width="4.140625" style="12" customWidth="1"/>
    <col min="5120" max="5120" width="7" style="12" customWidth="1"/>
    <col min="5121" max="5121" width="19.85546875" style="12" customWidth="1"/>
    <col min="5122" max="5122" width="7.140625" style="12" customWidth="1"/>
    <col min="5123" max="5166" width="2.85546875" style="12" customWidth="1"/>
    <col min="5167" max="5174" width="2.7109375" style="12" customWidth="1"/>
    <col min="5175" max="5175" width="4.140625" style="12" customWidth="1"/>
    <col min="5176" max="5176" width="4.5703125" style="12" customWidth="1"/>
    <col min="5177" max="5177" width="4.7109375" style="12" customWidth="1"/>
    <col min="5178" max="5374" width="9.140625" style="12"/>
    <col min="5375" max="5375" width="4.140625" style="12" customWidth="1"/>
    <col min="5376" max="5376" width="7" style="12" customWidth="1"/>
    <col min="5377" max="5377" width="19.85546875" style="12" customWidth="1"/>
    <col min="5378" max="5378" width="7.140625" style="12" customWidth="1"/>
    <col min="5379" max="5422" width="2.85546875" style="12" customWidth="1"/>
    <col min="5423" max="5430" width="2.7109375" style="12" customWidth="1"/>
    <col min="5431" max="5431" width="4.140625" style="12" customWidth="1"/>
    <col min="5432" max="5432" width="4.5703125" style="12" customWidth="1"/>
    <col min="5433" max="5433" width="4.7109375" style="12" customWidth="1"/>
    <col min="5434" max="5630" width="9.140625" style="12"/>
    <col min="5631" max="5631" width="4.140625" style="12" customWidth="1"/>
    <col min="5632" max="5632" width="7" style="12" customWidth="1"/>
    <col min="5633" max="5633" width="19.85546875" style="12" customWidth="1"/>
    <col min="5634" max="5634" width="7.140625" style="12" customWidth="1"/>
    <col min="5635" max="5678" width="2.85546875" style="12" customWidth="1"/>
    <col min="5679" max="5686" width="2.7109375" style="12" customWidth="1"/>
    <col min="5687" max="5687" width="4.140625" style="12" customWidth="1"/>
    <col min="5688" max="5688" width="4.5703125" style="12" customWidth="1"/>
    <col min="5689" max="5689" width="4.7109375" style="12" customWidth="1"/>
    <col min="5690" max="5886" width="9.140625" style="12"/>
    <col min="5887" max="5887" width="4.140625" style="12" customWidth="1"/>
    <col min="5888" max="5888" width="7" style="12" customWidth="1"/>
    <col min="5889" max="5889" width="19.85546875" style="12" customWidth="1"/>
    <col min="5890" max="5890" width="7.140625" style="12" customWidth="1"/>
    <col min="5891" max="5934" width="2.85546875" style="12" customWidth="1"/>
    <col min="5935" max="5942" width="2.7109375" style="12" customWidth="1"/>
    <col min="5943" max="5943" width="4.140625" style="12" customWidth="1"/>
    <col min="5944" max="5944" width="4.5703125" style="12" customWidth="1"/>
    <col min="5945" max="5945" width="4.7109375" style="12" customWidth="1"/>
    <col min="5946" max="6142" width="9.140625" style="12"/>
    <col min="6143" max="6143" width="4.140625" style="12" customWidth="1"/>
    <col min="6144" max="6144" width="7" style="12" customWidth="1"/>
    <col min="6145" max="6145" width="19.85546875" style="12" customWidth="1"/>
    <col min="6146" max="6146" width="7.140625" style="12" customWidth="1"/>
    <col min="6147" max="6190" width="2.85546875" style="12" customWidth="1"/>
    <col min="6191" max="6198" width="2.7109375" style="12" customWidth="1"/>
    <col min="6199" max="6199" width="4.140625" style="12" customWidth="1"/>
    <col min="6200" max="6200" width="4.5703125" style="12" customWidth="1"/>
    <col min="6201" max="6201" width="4.7109375" style="12" customWidth="1"/>
    <col min="6202" max="6398" width="9.140625" style="12"/>
    <col min="6399" max="6399" width="4.140625" style="12" customWidth="1"/>
    <col min="6400" max="6400" width="7" style="12" customWidth="1"/>
    <col min="6401" max="6401" width="19.85546875" style="12" customWidth="1"/>
    <col min="6402" max="6402" width="7.140625" style="12" customWidth="1"/>
    <col min="6403" max="6446" width="2.85546875" style="12" customWidth="1"/>
    <col min="6447" max="6454" width="2.7109375" style="12" customWidth="1"/>
    <col min="6455" max="6455" width="4.140625" style="12" customWidth="1"/>
    <col min="6456" max="6456" width="4.5703125" style="12" customWidth="1"/>
    <col min="6457" max="6457" width="4.7109375" style="12" customWidth="1"/>
    <col min="6458" max="6654" width="9.140625" style="12"/>
    <col min="6655" max="6655" width="4.140625" style="12" customWidth="1"/>
    <col min="6656" max="6656" width="7" style="12" customWidth="1"/>
    <col min="6657" max="6657" width="19.85546875" style="12" customWidth="1"/>
    <col min="6658" max="6658" width="7.140625" style="12" customWidth="1"/>
    <col min="6659" max="6702" width="2.85546875" style="12" customWidth="1"/>
    <col min="6703" max="6710" width="2.7109375" style="12" customWidth="1"/>
    <col min="6711" max="6711" width="4.140625" style="12" customWidth="1"/>
    <col min="6712" max="6712" width="4.5703125" style="12" customWidth="1"/>
    <col min="6713" max="6713" width="4.7109375" style="12" customWidth="1"/>
    <col min="6714" max="6910" width="9.140625" style="12"/>
    <col min="6911" max="6911" width="4.140625" style="12" customWidth="1"/>
    <col min="6912" max="6912" width="7" style="12" customWidth="1"/>
    <col min="6913" max="6913" width="19.85546875" style="12" customWidth="1"/>
    <col min="6914" max="6914" width="7.140625" style="12" customWidth="1"/>
    <col min="6915" max="6958" width="2.85546875" style="12" customWidth="1"/>
    <col min="6959" max="6966" width="2.7109375" style="12" customWidth="1"/>
    <col min="6967" max="6967" width="4.140625" style="12" customWidth="1"/>
    <col min="6968" max="6968" width="4.5703125" style="12" customWidth="1"/>
    <col min="6969" max="6969" width="4.7109375" style="12" customWidth="1"/>
    <col min="6970" max="7166" width="9.140625" style="12"/>
    <col min="7167" max="7167" width="4.140625" style="12" customWidth="1"/>
    <col min="7168" max="7168" width="7" style="12" customWidth="1"/>
    <col min="7169" max="7169" width="19.85546875" style="12" customWidth="1"/>
    <col min="7170" max="7170" width="7.140625" style="12" customWidth="1"/>
    <col min="7171" max="7214" width="2.85546875" style="12" customWidth="1"/>
    <col min="7215" max="7222" width="2.7109375" style="12" customWidth="1"/>
    <col min="7223" max="7223" width="4.140625" style="12" customWidth="1"/>
    <col min="7224" max="7224" width="4.5703125" style="12" customWidth="1"/>
    <col min="7225" max="7225" width="4.7109375" style="12" customWidth="1"/>
    <col min="7226" max="7422" width="9.140625" style="12"/>
    <col min="7423" max="7423" width="4.140625" style="12" customWidth="1"/>
    <col min="7424" max="7424" width="7" style="12" customWidth="1"/>
    <col min="7425" max="7425" width="19.85546875" style="12" customWidth="1"/>
    <col min="7426" max="7426" width="7.140625" style="12" customWidth="1"/>
    <col min="7427" max="7470" width="2.85546875" style="12" customWidth="1"/>
    <col min="7471" max="7478" width="2.7109375" style="12" customWidth="1"/>
    <col min="7479" max="7479" width="4.140625" style="12" customWidth="1"/>
    <col min="7480" max="7480" width="4.5703125" style="12" customWidth="1"/>
    <col min="7481" max="7481" width="4.7109375" style="12" customWidth="1"/>
    <col min="7482" max="7678" width="9.140625" style="12"/>
    <col min="7679" max="7679" width="4.140625" style="12" customWidth="1"/>
    <col min="7680" max="7680" width="7" style="12" customWidth="1"/>
    <col min="7681" max="7681" width="19.85546875" style="12" customWidth="1"/>
    <col min="7682" max="7682" width="7.140625" style="12" customWidth="1"/>
    <col min="7683" max="7726" width="2.85546875" style="12" customWidth="1"/>
    <col min="7727" max="7734" width="2.7109375" style="12" customWidth="1"/>
    <col min="7735" max="7735" width="4.140625" style="12" customWidth="1"/>
    <col min="7736" max="7736" width="4.5703125" style="12" customWidth="1"/>
    <col min="7737" max="7737" width="4.7109375" style="12" customWidth="1"/>
    <col min="7738" max="7934" width="9.140625" style="12"/>
    <col min="7935" max="7935" width="4.140625" style="12" customWidth="1"/>
    <col min="7936" max="7936" width="7" style="12" customWidth="1"/>
    <col min="7937" max="7937" width="19.85546875" style="12" customWidth="1"/>
    <col min="7938" max="7938" width="7.140625" style="12" customWidth="1"/>
    <col min="7939" max="7982" width="2.85546875" style="12" customWidth="1"/>
    <col min="7983" max="7990" width="2.7109375" style="12" customWidth="1"/>
    <col min="7991" max="7991" width="4.140625" style="12" customWidth="1"/>
    <col min="7992" max="7992" width="4.5703125" style="12" customWidth="1"/>
    <col min="7993" max="7993" width="4.7109375" style="12" customWidth="1"/>
    <col min="7994" max="8190" width="9.140625" style="12"/>
    <col min="8191" max="8191" width="4.140625" style="12" customWidth="1"/>
    <col min="8192" max="8192" width="7" style="12" customWidth="1"/>
    <col min="8193" max="8193" width="19.85546875" style="12" customWidth="1"/>
    <col min="8194" max="8194" width="7.140625" style="12" customWidth="1"/>
    <col min="8195" max="8238" width="2.85546875" style="12" customWidth="1"/>
    <col min="8239" max="8246" width="2.7109375" style="12" customWidth="1"/>
    <col min="8247" max="8247" width="4.140625" style="12" customWidth="1"/>
    <col min="8248" max="8248" width="4.5703125" style="12" customWidth="1"/>
    <col min="8249" max="8249" width="4.7109375" style="12" customWidth="1"/>
    <col min="8250" max="8446" width="9.140625" style="12"/>
    <col min="8447" max="8447" width="4.140625" style="12" customWidth="1"/>
    <col min="8448" max="8448" width="7" style="12" customWidth="1"/>
    <col min="8449" max="8449" width="19.85546875" style="12" customWidth="1"/>
    <col min="8450" max="8450" width="7.140625" style="12" customWidth="1"/>
    <col min="8451" max="8494" width="2.85546875" style="12" customWidth="1"/>
    <col min="8495" max="8502" width="2.7109375" style="12" customWidth="1"/>
    <col min="8503" max="8503" width="4.140625" style="12" customWidth="1"/>
    <col min="8504" max="8504" width="4.5703125" style="12" customWidth="1"/>
    <col min="8505" max="8505" width="4.7109375" style="12" customWidth="1"/>
    <col min="8506" max="8702" width="9.140625" style="12"/>
    <col min="8703" max="8703" width="4.140625" style="12" customWidth="1"/>
    <col min="8704" max="8704" width="7" style="12" customWidth="1"/>
    <col min="8705" max="8705" width="19.85546875" style="12" customWidth="1"/>
    <col min="8706" max="8706" width="7.140625" style="12" customWidth="1"/>
    <col min="8707" max="8750" width="2.85546875" style="12" customWidth="1"/>
    <col min="8751" max="8758" width="2.7109375" style="12" customWidth="1"/>
    <col min="8759" max="8759" width="4.140625" style="12" customWidth="1"/>
    <col min="8760" max="8760" width="4.5703125" style="12" customWidth="1"/>
    <col min="8761" max="8761" width="4.7109375" style="12" customWidth="1"/>
    <col min="8762" max="8958" width="9.140625" style="12"/>
    <col min="8959" max="8959" width="4.140625" style="12" customWidth="1"/>
    <col min="8960" max="8960" width="7" style="12" customWidth="1"/>
    <col min="8961" max="8961" width="19.85546875" style="12" customWidth="1"/>
    <col min="8962" max="8962" width="7.140625" style="12" customWidth="1"/>
    <col min="8963" max="9006" width="2.85546875" style="12" customWidth="1"/>
    <col min="9007" max="9014" width="2.7109375" style="12" customWidth="1"/>
    <col min="9015" max="9015" width="4.140625" style="12" customWidth="1"/>
    <col min="9016" max="9016" width="4.5703125" style="12" customWidth="1"/>
    <col min="9017" max="9017" width="4.7109375" style="12" customWidth="1"/>
    <col min="9018" max="9214" width="9.140625" style="12"/>
    <col min="9215" max="9215" width="4.140625" style="12" customWidth="1"/>
    <col min="9216" max="9216" width="7" style="12" customWidth="1"/>
    <col min="9217" max="9217" width="19.85546875" style="12" customWidth="1"/>
    <col min="9218" max="9218" width="7.140625" style="12" customWidth="1"/>
    <col min="9219" max="9262" width="2.85546875" style="12" customWidth="1"/>
    <col min="9263" max="9270" width="2.7109375" style="12" customWidth="1"/>
    <col min="9271" max="9271" width="4.140625" style="12" customWidth="1"/>
    <col min="9272" max="9272" width="4.5703125" style="12" customWidth="1"/>
    <col min="9273" max="9273" width="4.7109375" style="12" customWidth="1"/>
    <col min="9274" max="9470" width="9.140625" style="12"/>
    <col min="9471" max="9471" width="4.140625" style="12" customWidth="1"/>
    <col min="9472" max="9472" width="7" style="12" customWidth="1"/>
    <col min="9473" max="9473" width="19.85546875" style="12" customWidth="1"/>
    <col min="9474" max="9474" width="7.140625" style="12" customWidth="1"/>
    <col min="9475" max="9518" width="2.85546875" style="12" customWidth="1"/>
    <col min="9519" max="9526" width="2.7109375" style="12" customWidth="1"/>
    <col min="9527" max="9527" width="4.140625" style="12" customWidth="1"/>
    <col min="9528" max="9528" width="4.5703125" style="12" customWidth="1"/>
    <col min="9529" max="9529" width="4.7109375" style="12" customWidth="1"/>
    <col min="9530" max="9726" width="9.140625" style="12"/>
    <col min="9727" max="9727" width="4.140625" style="12" customWidth="1"/>
    <col min="9728" max="9728" width="7" style="12" customWidth="1"/>
    <col min="9729" max="9729" width="19.85546875" style="12" customWidth="1"/>
    <col min="9730" max="9730" width="7.140625" style="12" customWidth="1"/>
    <col min="9731" max="9774" width="2.85546875" style="12" customWidth="1"/>
    <col min="9775" max="9782" width="2.7109375" style="12" customWidth="1"/>
    <col min="9783" max="9783" width="4.140625" style="12" customWidth="1"/>
    <col min="9784" max="9784" width="4.5703125" style="12" customWidth="1"/>
    <col min="9785" max="9785" width="4.7109375" style="12" customWidth="1"/>
    <col min="9786" max="9982" width="9.140625" style="12"/>
    <col min="9983" max="9983" width="4.140625" style="12" customWidth="1"/>
    <col min="9984" max="9984" width="7" style="12" customWidth="1"/>
    <col min="9985" max="9985" width="19.85546875" style="12" customWidth="1"/>
    <col min="9986" max="9986" width="7.140625" style="12" customWidth="1"/>
    <col min="9987" max="10030" width="2.85546875" style="12" customWidth="1"/>
    <col min="10031" max="10038" width="2.7109375" style="12" customWidth="1"/>
    <col min="10039" max="10039" width="4.140625" style="12" customWidth="1"/>
    <col min="10040" max="10040" width="4.5703125" style="12" customWidth="1"/>
    <col min="10041" max="10041" width="4.7109375" style="12" customWidth="1"/>
    <col min="10042" max="10238" width="9.140625" style="12"/>
    <col min="10239" max="10239" width="4.140625" style="12" customWidth="1"/>
    <col min="10240" max="10240" width="7" style="12" customWidth="1"/>
    <col min="10241" max="10241" width="19.85546875" style="12" customWidth="1"/>
    <col min="10242" max="10242" width="7.140625" style="12" customWidth="1"/>
    <col min="10243" max="10286" width="2.85546875" style="12" customWidth="1"/>
    <col min="10287" max="10294" width="2.7109375" style="12" customWidth="1"/>
    <col min="10295" max="10295" width="4.140625" style="12" customWidth="1"/>
    <col min="10296" max="10296" width="4.5703125" style="12" customWidth="1"/>
    <col min="10297" max="10297" width="4.7109375" style="12" customWidth="1"/>
    <col min="10298" max="10494" width="9.140625" style="12"/>
    <col min="10495" max="10495" width="4.140625" style="12" customWidth="1"/>
    <col min="10496" max="10496" width="7" style="12" customWidth="1"/>
    <col min="10497" max="10497" width="19.85546875" style="12" customWidth="1"/>
    <col min="10498" max="10498" width="7.140625" style="12" customWidth="1"/>
    <col min="10499" max="10542" width="2.85546875" style="12" customWidth="1"/>
    <col min="10543" max="10550" width="2.7109375" style="12" customWidth="1"/>
    <col min="10551" max="10551" width="4.140625" style="12" customWidth="1"/>
    <col min="10552" max="10552" width="4.5703125" style="12" customWidth="1"/>
    <col min="10553" max="10553" width="4.7109375" style="12" customWidth="1"/>
    <col min="10554" max="10750" width="9.140625" style="12"/>
    <col min="10751" max="10751" width="4.140625" style="12" customWidth="1"/>
    <col min="10752" max="10752" width="7" style="12" customWidth="1"/>
    <col min="10753" max="10753" width="19.85546875" style="12" customWidth="1"/>
    <col min="10754" max="10754" width="7.140625" style="12" customWidth="1"/>
    <col min="10755" max="10798" width="2.85546875" style="12" customWidth="1"/>
    <col min="10799" max="10806" width="2.7109375" style="12" customWidth="1"/>
    <col min="10807" max="10807" width="4.140625" style="12" customWidth="1"/>
    <col min="10808" max="10808" width="4.5703125" style="12" customWidth="1"/>
    <col min="10809" max="10809" width="4.7109375" style="12" customWidth="1"/>
    <col min="10810" max="11006" width="9.140625" style="12"/>
    <col min="11007" max="11007" width="4.140625" style="12" customWidth="1"/>
    <col min="11008" max="11008" width="7" style="12" customWidth="1"/>
    <col min="11009" max="11009" width="19.85546875" style="12" customWidth="1"/>
    <col min="11010" max="11010" width="7.140625" style="12" customWidth="1"/>
    <col min="11011" max="11054" width="2.85546875" style="12" customWidth="1"/>
    <col min="11055" max="11062" width="2.7109375" style="12" customWidth="1"/>
    <col min="11063" max="11063" width="4.140625" style="12" customWidth="1"/>
    <col min="11064" max="11064" width="4.5703125" style="12" customWidth="1"/>
    <col min="11065" max="11065" width="4.7109375" style="12" customWidth="1"/>
    <col min="11066" max="11262" width="9.140625" style="12"/>
    <col min="11263" max="11263" width="4.140625" style="12" customWidth="1"/>
    <col min="11264" max="11264" width="7" style="12" customWidth="1"/>
    <col min="11265" max="11265" width="19.85546875" style="12" customWidth="1"/>
    <col min="11266" max="11266" width="7.140625" style="12" customWidth="1"/>
    <col min="11267" max="11310" width="2.85546875" style="12" customWidth="1"/>
    <col min="11311" max="11318" width="2.7109375" style="12" customWidth="1"/>
    <col min="11319" max="11319" width="4.140625" style="12" customWidth="1"/>
    <col min="11320" max="11320" width="4.5703125" style="12" customWidth="1"/>
    <col min="11321" max="11321" width="4.7109375" style="12" customWidth="1"/>
    <col min="11322" max="11518" width="9.140625" style="12"/>
    <col min="11519" max="11519" width="4.140625" style="12" customWidth="1"/>
    <col min="11520" max="11520" width="7" style="12" customWidth="1"/>
    <col min="11521" max="11521" width="19.85546875" style="12" customWidth="1"/>
    <col min="11522" max="11522" width="7.140625" style="12" customWidth="1"/>
    <col min="11523" max="11566" width="2.85546875" style="12" customWidth="1"/>
    <col min="11567" max="11574" width="2.7109375" style="12" customWidth="1"/>
    <col min="11575" max="11575" width="4.140625" style="12" customWidth="1"/>
    <col min="11576" max="11576" width="4.5703125" style="12" customWidth="1"/>
    <col min="11577" max="11577" width="4.7109375" style="12" customWidth="1"/>
    <col min="11578" max="11774" width="9.140625" style="12"/>
    <col min="11775" max="11775" width="4.140625" style="12" customWidth="1"/>
    <col min="11776" max="11776" width="7" style="12" customWidth="1"/>
    <col min="11777" max="11777" width="19.85546875" style="12" customWidth="1"/>
    <col min="11778" max="11778" width="7.140625" style="12" customWidth="1"/>
    <col min="11779" max="11822" width="2.85546875" style="12" customWidth="1"/>
    <col min="11823" max="11830" width="2.7109375" style="12" customWidth="1"/>
    <col min="11831" max="11831" width="4.140625" style="12" customWidth="1"/>
    <col min="11832" max="11832" width="4.5703125" style="12" customWidth="1"/>
    <col min="11833" max="11833" width="4.7109375" style="12" customWidth="1"/>
    <col min="11834" max="12030" width="9.140625" style="12"/>
    <col min="12031" max="12031" width="4.140625" style="12" customWidth="1"/>
    <col min="12032" max="12032" width="7" style="12" customWidth="1"/>
    <col min="12033" max="12033" width="19.85546875" style="12" customWidth="1"/>
    <col min="12034" max="12034" width="7.140625" style="12" customWidth="1"/>
    <col min="12035" max="12078" width="2.85546875" style="12" customWidth="1"/>
    <col min="12079" max="12086" width="2.7109375" style="12" customWidth="1"/>
    <col min="12087" max="12087" width="4.140625" style="12" customWidth="1"/>
    <col min="12088" max="12088" width="4.5703125" style="12" customWidth="1"/>
    <col min="12089" max="12089" width="4.7109375" style="12" customWidth="1"/>
    <col min="12090" max="12286" width="9.140625" style="12"/>
    <col min="12287" max="12287" width="4.140625" style="12" customWidth="1"/>
    <col min="12288" max="12288" width="7" style="12" customWidth="1"/>
    <col min="12289" max="12289" width="19.85546875" style="12" customWidth="1"/>
    <col min="12290" max="12290" width="7.140625" style="12" customWidth="1"/>
    <col min="12291" max="12334" width="2.85546875" style="12" customWidth="1"/>
    <col min="12335" max="12342" width="2.7109375" style="12" customWidth="1"/>
    <col min="12343" max="12343" width="4.140625" style="12" customWidth="1"/>
    <col min="12344" max="12344" width="4.5703125" style="12" customWidth="1"/>
    <col min="12345" max="12345" width="4.7109375" style="12" customWidth="1"/>
    <col min="12346" max="12542" width="9.140625" style="12"/>
    <col min="12543" max="12543" width="4.140625" style="12" customWidth="1"/>
    <col min="12544" max="12544" width="7" style="12" customWidth="1"/>
    <col min="12545" max="12545" width="19.85546875" style="12" customWidth="1"/>
    <col min="12546" max="12546" width="7.140625" style="12" customWidth="1"/>
    <col min="12547" max="12590" width="2.85546875" style="12" customWidth="1"/>
    <col min="12591" max="12598" width="2.7109375" style="12" customWidth="1"/>
    <col min="12599" max="12599" width="4.140625" style="12" customWidth="1"/>
    <col min="12600" max="12600" width="4.5703125" style="12" customWidth="1"/>
    <col min="12601" max="12601" width="4.7109375" style="12" customWidth="1"/>
    <col min="12602" max="12798" width="9.140625" style="12"/>
    <col min="12799" max="12799" width="4.140625" style="12" customWidth="1"/>
    <col min="12800" max="12800" width="7" style="12" customWidth="1"/>
    <col min="12801" max="12801" width="19.85546875" style="12" customWidth="1"/>
    <col min="12802" max="12802" width="7.140625" style="12" customWidth="1"/>
    <col min="12803" max="12846" width="2.85546875" style="12" customWidth="1"/>
    <col min="12847" max="12854" width="2.7109375" style="12" customWidth="1"/>
    <col min="12855" max="12855" width="4.140625" style="12" customWidth="1"/>
    <col min="12856" max="12856" width="4.5703125" style="12" customWidth="1"/>
    <col min="12857" max="12857" width="4.7109375" style="12" customWidth="1"/>
    <col min="12858" max="13054" width="9.140625" style="12"/>
    <col min="13055" max="13055" width="4.140625" style="12" customWidth="1"/>
    <col min="13056" max="13056" width="7" style="12" customWidth="1"/>
    <col min="13057" max="13057" width="19.85546875" style="12" customWidth="1"/>
    <col min="13058" max="13058" width="7.140625" style="12" customWidth="1"/>
    <col min="13059" max="13102" width="2.85546875" style="12" customWidth="1"/>
    <col min="13103" max="13110" width="2.7109375" style="12" customWidth="1"/>
    <col min="13111" max="13111" width="4.140625" style="12" customWidth="1"/>
    <col min="13112" max="13112" width="4.5703125" style="12" customWidth="1"/>
    <col min="13113" max="13113" width="4.7109375" style="12" customWidth="1"/>
    <col min="13114" max="13310" width="9.140625" style="12"/>
    <col min="13311" max="13311" width="4.140625" style="12" customWidth="1"/>
    <col min="13312" max="13312" width="7" style="12" customWidth="1"/>
    <col min="13313" max="13313" width="19.85546875" style="12" customWidth="1"/>
    <col min="13314" max="13314" width="7.140625" style="12" customWidth="1"/>
    <col min="13315" max="13358" width="2.85546875" style="12" customWidth="1"/>
    <col min="13359" max="13366" width="2.7109375" style="12" customWidth="1"/>
    <col min="13367" max="13367" width="4.140625" style="12" customWidth="1"/>
    <col min="13368" max="13368" width="4.5703125" style="12" customWidth="1"/>
    <col min="13369" max="13369" width="4.7109375" style="12" customWidth="1"/>
    <col min="13370" max="13566" width="9.140625" style="12"/>
    <col min="13567" max="13567" width="4.140625" style="12" customWidth="1"/>
    <col min="13568" max="13568" width="7" style="12" customWidth="1"/>
    <col min="13569" max="13569" width="19.85546875" style="12" customWidth="1"/>
    <col min="13570" max="13570" width="7.140625" style="12" customWidth="1"/>
    <col min="13571" max="13614" width="2.85546875" style="12" customWidth="1"/>
    <col min="13615" max="13622" width="2.7109375" style="12" customWidth="1"/>
    <col min="13623" max="13623" width="4.140625" style="12" customWidth="1"/>
    <col min="13624" max="13624" width="4.5703125" style="12" customWidth="1"/>
    <col min="13625" max="13625" width="4.7109375" style="12" customWidth="1"/>
    <col min="13626" max="13822" width="9.140625" style="12"/>
    <col min="13823" max="13823" width="4.140625" style="12" customWidth="1"/>
    <col min="13824" max="13824" width="7" style="12" customWidth="1"/>
    <col min="13825" max="13825" width="19.85546875" style="12" customWidth="1"/>
    <col min="13826" max="13826" width="7.140625" style="12" customWidth="1"/>
    <col min="13827" max="13870" width="2.85546875" style="12" customWidth="1"/>
    <col min="13871" max="13878" width="2.7109375" style="12" customWidth="1"/>
    <col min="13879" max="13879" width="4.140625" style="12" customWidth="1"/>
    <col min="13880" max="13880" width="4.5703125" style="12" customWidth="1"/>
    <col min="13881" max="13881" width="4.7109375" style="12" customWidth="1"/>
    <col min="13882" max="14078" width="9.140625" style="12"/>
    <col min="14079" max="14079" width="4.140625" style="12" customWidth="1"/>
    <col min="14080" max="14080" width="7" style="12" customWidth="1"/>
    <col min="14081" max="14081" width="19.85546875" style="12" customWidth="1"/>
    <col min="14082" max="14082" width="7.140625" style="12" customWidth="1"/>
    <col min="14083" max="14126" width="2.85546875" style="12" customWidth="1"/>
    <col min="14127" max="14134" width="2.7109375" style="12" customWidth="1"/>
    <col min="14135" max="14135" width="4.140625" style="12" customWidth="1"/>
    <col min="14136" max="14136" width="4.5703125" style="12" customWidth="1"/>
    <col min="14137" max="14137" width="4.7109375" style="12" customWidth="1"/>
    <col min="14138" max="14334" width="9.140625" style="12"/>
    <col min="14335" max="14335" width="4.140625" style="12" customWidth="1"/>
    <col min="14336" max="14336" width="7" style="12" customWidth="1"/>
    <col min="14337" max="14337" width="19.85546875" style="12" customWidth="1"/>
    <col min="14338" max="14338" width="7.140625" style="12" customWidth="1"/>
    <col min="14339" max="14382" width="2.85546875" style="12" customWidth="1"/>
    <col min="14383" max="14390" width="2.7109375" style="12" customWidth="1"/>
    <col min="14391" max="14391" width="4.140625" style="12" customWidth="1"/>
    <col min="14392" max="14392" width="4.5703125" style="12" customWidth="1"/>
    <col min="14393" max="14393" width="4.7109375" style="12" customWidth="1"/>
    <col min="14394" max="14590" width="9.140625" style="12"/>
    <col min="14591" max="14591" width="4.140625" style="12" customWidth="1"/>
    <col min="14592" max="14592" width="7" style="12" customWidth="1"/>
    <col min="14593" max="14593" width="19.85546875" style="12" customWidth="1"/>
    <col min="14594" max="14594" width="7.140625" style="12" customWidth="1"/>
    <col min="14595" max="14638" width="2.85546875" style="12" customWidth="1"/>
    <col min="14639" max="14646" width="2.7109375" style="12" customWidth="1"/>
    <col min="14647" max="14647" width="4.140625" style="12" customWidth="1"/>
    <col min="14648" max="14648" width="4.5703125" style="12" customWidth="1"/>
    <col min="14649" max="14649" width="4.7109375" style="12" customWidth="1"/>
    <col min="14650" max="14846" width="9.140625" style="12"/>
    <col min="14847" max="14847" width="4.140625" style="12" customWidth="1"/>
    <col min="14848" max="14848" width="7" style="12" customWidth="1"/>
    <col min="14849" max="14849" width="19.85546875" style="12" customWidth="1"/>
    <col min="14850" max="14850" width="7.140625" style="12" customWidth="1"/>
    <col min="14851" max="14894" width="2.85546875" style="12" customWidth="1"/>
    <col min="14895" max="14902" width="2.7109375" style="12" customWidth="1"/>
    <col min="14903" max="14903" width="4.140625" style="12" customWidth="1"/>
    <col min="14904" max="14904" width="4.5703125" style="12" customWidth="1"/>
    <col min="14905" max="14905" width="4.7109375" style="12" customWidth="1"/>
    <col min="14906" max="15102" width="9.140625" style="12"/>
    <col min="15103" max="15103" width="4.140625" style="12" customWidth="1"/>
    <col min="15104" max="15104" width="7" style="12" customWidth="1"/>
    <col min="15105" max="15105" width="19.85546875" style="12" customWidth="1"/>
    <col min="15106" max="15106" width="7.140625" style="12" customWidth="1"/>
    <col min="15107" max="15150" width="2.85546875" style="12" customWidth="1"/>
    <col min="15151" max="15158" width="2.7109375" style="12" customWidth="1"/>
    <col min="15159" max="15159" width="4.140625" style="12" customWidth="1"/>
    <col min="15160" max="15160" width="4.5703125" style="12" customWidth="1"/>
    <col min="15161" max="15161" width="4.7109375" style="12" customWidth="1"/>
    <col min="15162" max="15358" width="9.140625" style="12"/>
    <col min="15359" max="15359" width="4.140625" style="12" customWidth="1"/>
    <col min="15360" max="15360" width="7" style="12" customWidth="1"/>
    <col min="15361" max="15361" width="19.85546875" style="12" customWidth="1"/>
    <col min="15362" max="15362" width="7.140625" style="12" customWidth="1"/>
    <col min="15363" max="15406" width="2.85546875" style="12" customWidth="1"/>
    <col min="15407" max="15414" width="2.7109375" style="12" customWidth="1"/>
    <col min="15415" max="15415" width="4.140625" style="12" customWidth="1"/>
    <col min="15416" max="15416" width="4.5703125" style="12" customWidth="1"/>
    <col min="15417" max="15417" width="4.7109375" style="12" customWidth="1"/>
    <col min="15418" max="15614" width="9.140625" style="12"/>
    <col min="15615" max="15615" width="4.140625" style="12" customWidth="1"/>
    <col min="15616" max="15616" width="7" style="12" customWidth="1"/>
    <col min="15617" max="15617" width="19.85546875" style="12" customWidth="1"/>
    <col min="15618" max="15618" width="7.140625" style="12" customWidth="1"/>
    <col min="15619" max="15662" width="2.85546875" style="12" customWidth="1"/>
    <col min="15663" max="15670" width="2.7109375" style="12" customWidth="1"/>
    <col min="15671" max="15671" width="4.140625" style="12" customWidth="1"/>
    <col min="15672" max="15672" width="4.5703125" style="12" customWidth="1"/>
    <col min="15673" max="15673" width="4.7109375" style="12" customWidth="1"/>
    <col min="15674" max="15870" width="9.140625" style="12"/>
    <col min="15871" max="15871" width="4.140625" style="12" customWidth="1"/>
    <col min="15872" max="15872" width="7" style="12" customWidth="1"/>
    <col min="15873" max="15873" width="19.85546875" style="12" customWidth="1"/>
    <col min="15874" max="15874" width="7.140625" style="12" customWidth="1"/>
    <col min="15875" max="15918" width="2.85546875" style="12" customWidth="1"/>
    <col min="15919" max="15926" width="2.7109375" style="12" customWidth="1"/>
    <col min="15927" max="15927" width="4.140625" style="12" customWidth="1"/>
    <col min="15928" max="15928" width="4.5703125" style="12" customWidth="1"/>
    <col min="15929" max="15929" width="4.7109375" style="12" customWidth="1"/>
    <col min="15930" max="16126" width="9.140625" style="12"/>
    <col min="16127" max="16127" width="4.140625" style="12" customWidth="1"/>
    <col min="16128" max="16128" width="7" style="12" customWidth="1"/>
    <col min="16129" max="16129" width="19.85546875" style="12" customWidth="1"/>
    <col min="16130" max="16130" width="7.140625" style="12" customWidth="1"/>
    <col min="16131" max="16174" width="2.85546875" style="12" customWidth="1"/>
    <col min="16175" max="16182" width="2.7109375" style="12" customWidth="1"/>
    <col min="16183" max="16183" width="4.140625" style="12" customWidth="1"/>
    <col min="16184" max="16184" width="4.5703125" style="12" customWidth="1"/>
    <col min="16185" max="16185" width="4.7109375" style="12" customWidth="1"/>
    <col min="16186" max="16384" width="9.140625" style="12"/>
  </cols>
  <sheetData>
    <row r="1" spans="1:63" ht="11.2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</row>
    <row r="2" spans="1:63" ht="11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</row>
    <row r="3" spans="1:63" s="10" customFormat="1" ht="84" customHeight="1">
      <c r="A3" s="189"/>
      <c r="B3" s="190" t="s">
        <v>0</v>
      </c>
      <c r="C3" s="191" t="s">
        <v>9</v>
      </c>
      <c r="D3" s="189" t="s">
        <v>1</v>
      </c>
      <c r="E3" s="42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2" t="s">
        <v>30</v>
      </c>
      <c r="O3" s="2" t="s">
        <v>31</v>
      </c>
      <c r="P3" s="2" t="s">
        <v>32</v>
      </c>
      <c r="Q3" s="2" t="s">
        <v>33</v>
      </c>
      <c r="R3" s="2" t="s">
        <v>34</v>
      </c>
      <c r="S3" s="2" t="s">
        <v>35</v>
      </c>
      <c r="T3" s="2" t="s">
        <v>39</v>
      </c>
      <c r="U3" s="2" t="s">
        <v>36</v>
      </c>
      <c r="V3" s="2" t="s">
        <v>14</v>
      </c>
      <c r="W3" s="2" t="s">
        <v>2</v>
      </c>
      <c r="X3" s="2" t="s">
        <v>37</v>
      </c>
      <c r="Y3" s="2" t="s">
        <v>38</v>
      </c>
      <c r="Z3" s="2" t="s">
        <v>40</v>
      </c>
      <c r="AA3" s="2" t="s">
        <v>41</v>
      </c>
      <c r="AB3" s="2" t="s">
        <v>42</v>
      </c>
      <c r="AC3" s="2" t="s">
        <v>43</v>
      </c>
      <c r="AD3" s="2" t="s">
        <v>44</v>
      </c>
      <c r="AE3" s="2" t="s">
        <v>45</v>
      </c>
      <c r="AF3" s="2" t="s">
        <v>46</v>
      </c>
      <c r="AG3" s="2" t="s">
        <v>47</v>
      </c>
      <c r="AH3" s="2" t="s">
        <v>48</v>
      </c>
      <c r="AI3" s="2" t="s">
        <v>49</v>
      </c>
      <c r="AJ3" s="1" t="s">
        <v>50</v>
      </c>
      <c r="AK3" s="1" t="s">
        <v>51</v>
      </c>
      <c r="AL3" s="1" t="s">
        <v>52</v>
      </c>
      <c r="AM3" s="1" t="s">
        <v>53</v>
      </c>
      <c r="AN3" s="1" t="s">
        <v>54</v>
      </c>
      <c r="AO3" s="1" t="s">
        <v>55</v>
      </c>
      <c r="AP3" s="1" t="s">
        <v>56</v>
      </c>
      <c r="AQ3" s="1" t="s">
        <v>57</v>
      </c>
      <c r="AR3" s="1" t="s">
        <v>58</v>
      </c>
      <c r="AS3" s="1" t="s">
        <v>59</v>
      </c>
      <c r="AT3" s="1" t="s">
        <v>60</v>
      </c>
      <c r="AU3" s="1" t="s">
        <v>61</v>
      </c>
      <c r="AV3" s="1" t="s">
        <v>62</v>
      </c>
      <c r="AW3" s="192" t="s">
        <v>10</v>
      </c>
      <c r="AX3" s="193"/>
      <c r="AY3" s="194"/>
      <c r="AZ3" s="1"/>
      <c r="BA3" s="192" t="s">
        <v>3</v>
      </c>
      <c r="BB3" s="193"/>
      <c r="BC3" s="193"/>
      <c r="BD3" s="194"/>
      <c r="BE3" s="195" t="s">
        <v>11</v>
      </c>
      <c r="BF3" s="195" t="s">
        <v>12</v>
      </c>
      <c r="BG3" s="7"/>
      <c r="BH3" s="7"/>
      <c r="BI3" s="7"/>
      <c r="BJ3" s="7"/>
      <c r="BK3" s="7"/>
    </row>
    <row r="4" spans="1:63" s="10" customFormat="1">
      <c r="A4" s="189"/>
      <c r="B4" s="190"/>
      <c r="C4" s="191"/>
      <c r="D4" s="189"/>
      <c r="E4" s="196" t="s">
        <v>4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5"/>
      <c r="BF4" s="195"/>
      <c r="BG4" s="7"/>
      <c r="BH4" s="7"/>
      <c r="BI4" s="7"/>
      <c r="BJ4" s="7"/>
      <c r="BK4" s="7"/>
    </row>
    <row r="5" spans="1:63" s="10" customFormat="1">
      <c r="A5" s="189"/>
      <c r="B5" s="190"/>
      <c r="C5" s="191"/>
      <c r="D5" s="189"/>
      <c r="E5" s="3">
        <v>35</v>
      </c>
      <c r="F5" s="3">
        <v>36</v>
      </c>
      <c r="G5" s="3">
        <v>37</v>
      </c>
      <c r="H5" s="3">
        <v>38</v>
      </c>
      <c r="I5" s="3">
        <v>39</v>
      </c>
      <c r="J5" s="3">
        <v>40</v>
      </c>
      <c r="K5" s="3">
        <v>41</v>
      </c>
      <c r="L5" s="4">
        <v>42</v>
      </c>
      <c r="M5" s="4">
        <v>43</v>
      </c>
      <c r="N5" s="4">
        <v>44</v>
      </c>
      <c r="O5" s="4">
        <v>45</v>
      </c>
      <c r="P5" s="4">
        <v>46</v>
      </c>
      <c r="Q5" s="4">
        <v>47</v>
      </c>
      <c r="R5" s="4">
        <v>48</v>
      </c>
      <c r="S5" s="4">
        <v>49</v>
      </c>
      <c r="T5" s="4">
        <v>50</v>
      </c>
      <c r="U5" s="4">
        <v>51</v>
      </c>
      <c r="V5" s="4">
        <v>52</v>
      </c>
      <c r="W5" s="4">
        <v>1</v>
      </c>
      <c r="X5" s="5">
        <v>2</v>
      </c>
      <c r="Y5" s="4">
        <v>3</v>
      </c>
      <c r="Z5" s="4">
        <v>4</v>
      </c>
      <c r="AA5" s="4">
        <v>5</v>
      </c>
      <c r="AB5" s="4">
        <v>6</v>
      </c>
      <c r="AC5" s="4">
        <v>7</v>
      </c>
      <c r="AD5" s="4">
        <v>8</v>
      </c>
      <c r="AE5" s="4">
        <v>9</v>
      </c>
      <c r="AF5" s="4">
        <v>10</v>
      </c>
      <c r="AG5" s="4">
        <v>11</v>
      </c>
      <c r="AH5" s="4">
        <v>12</v>
      </c>
      <c r="AI5" s="4">
        <v>13</v>
      </c>
      <c r="AJ5" s="4">
        <v>14</v>
      </c>
      <c r="AK5" s="4">
        <v>15</v>
      </c>
      <c r="AL5" s="4">
        <v>16</v>
      </c>
      <c r="AM5" s="4">
        <v>17</v>
      </c>
      <c r="AN5" s="4">
        <v>18</v>
      </c>
      <c r="AO5" s="4">
        <v>19</v>
      </c>
      <c r="AP5" s="4">
        <v>20</v>
      </c>
      <c r="AQ5" s="4">
        <v>21</v>
      </c>
      <c r="AR5" s="4">
        <v>22</v>
      </c>
      <c r="AS5" s="4">
        <v>23</v>
      </c>
      <c r="AT5" s="4">
        <v>24</v>
      </c>
      <c r="AU5" s="4">
        <v>25</v>
      </c>
      <c r="AV5" s="4">
        <v>26</v>
      </c>
      <c r="AW5" s="4">
        <v>27</v>
      </c>
      <c r="AX5" s="4">
        <v>28</v>
      </c>
      <c r="AY5" s="4">
        <v>29</v>
      </c>
      <c r="AZ5" s="4">
        <v>30</v>
      </c>
      <c r="BA5" s="4">
        <v>31</v>
      </c>
      <c r="BB5" s="4">
        <v>32</v>
      </c>
      <c r="BC5" s="4">
        <v>33</v>
      </c>
      <c r="BD5" s="4">
        <v>34</v>
      </c>
      <c r="BE5" s="195"/>
      <c r="BF5" s="195"/>
      <c r="BG5" s="7"/>
      <c r="BH5" s="7"/>
      <c r="BI5" s="7"/>
      <c r="BJ5" s="7"/>
      <c r="BK5" s="7"/>
    </row>
    <row r="6" spans="1:63" s="10" customFormat="1" ht="13.5" thickBot="1">
      <c r="A6" s="189"/>
      <c r="B6" s="190"/>
      <c r="C6" s="191"/>
      <c r="D6" s="189"/>
      <c r="E6" s="196" t="s">
        <v>13</v>
      </c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8"/>
      <c r="W6" s="198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5"/>
      <c r="BF6" s="195"/>
      <c r="BG6" s="7"/>
      <c r="BH6" s="7"/>
      <c r="BI6" s="7"/>
      <c r="BJ6" s="7"/>
      <c r="BK6" s="7"/>
    </row>
    <row r="7" spans="1:63" s="10" customFormat="1">
      <c r="A7" s="189"/>
      <c r="B7" s="190"/>
      <c r="C7" s="191"/>
      <c r="D7" s="189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4">
        <v>8</v>
      </c>
      <c r="M7" s="4">
        <v>9</v>
      </c>
      <c r="N7" s="5">
        <v>10</v>
      </c>
      <c r="O7" s="4">
        <v>11</v>
      </c>
      <c r="P7" s="4">
        <v>12</v>
      </c>
      <c r="Q7" s="4">
        <v>13</v>
      </c>
      <c r="R7" s="4">
        <v>14</v>
      </c>
      <c r="S7" s="4">
        <v>15</v>
      </c>
      <c r="T7" s="4">
        <v>16</v>
      </c>
      <c r="U7" s="90">
        <v>17</v>
      </c>
      <c r="V7" s="106">
        <v>18</v>
      </c>
      <c r="W7" s="107">
        <v>19</v>
      </c>
      <c r="X7" s="97">
        <v>20</v>
      </c>
      <c r="Y7" s="4">
        <v>21</v>
      </c>
      <c r="Z7" s="4">
        <v>22</v>
      </c>
      <c r="AA7" s="4">
        <v>23</v>
      </c>
      <c r="AB7" s="4">
        <v>24</v>
      </c>
      <c r="AC7" s="4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4">
        <v>38</v>
      </c>
      <c r="AQ7" s="4">
        <v>39</v>
      </c>
      <c r="AR7" s="4">
        <v>40</v>
      </c>
      <c r="AS7" s="5">
        <v>41</v>
      </c>
      <c r="AT7" s="5">
        <v>42</v>
      </c>
      <c r="AU7" s="4">
        <v>43</v>
      </c>
      <c r="AV7" s="11">
        <v>44</v>
      </c>
      <c r="AW7" s="6">
        <v>45</v>
      </c>
      <c r="AX7" s="6">
        <v>46</v>
      </c>
      <c r="AY7" s="6">
        <v>47</v>
      </c>
      <c r="AZ7" s="6">
        <v>48</v>
      </c>
      <c r="BA7" s="6">
        <v>49</v>
      </c>
      <c r="BB7" s="6">
        <v>50</v>
      </c>
      <c r="BC7" s="6">
        <v>51</v>
      </c>
      <c r="BD7" s="6">
        <v>52</v>
      </c>
      <c r="BE7" s="195"/>
      <c r="BF7" s="195"/>
      <c r="BG7" s="7"/>
      <c r="BH7" s="7"/>
      <c r="BI7" s="7"/>
      <c r="BJ7" s="7"/>
      <c r="BK7" s="7"/>
    </row>
    <row r="8" spans="1:63" ht="18" customHeight="1">
      <c r="A8" s="199"/>
      <c r="B8" s="176" t="s">
        <v>7</v>
      </c>
      <c r="C8" s="172" t="s">
        <v>63</v>
      </c>
      <c r="D8" s="14" t="s">
        <v>5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15">
        <v>4</v>
      </c>
      <c r="M8" s="15">
        <v>2</v>
      </c>
      <c r="N8" s="15">
        <v>2</v>
      </c>
      <c r="O8" s="15">
        <v>2</v>
      </c>
      <c r="P8" s="15">
        <v>2</v>
      </c>
      <c r="Q8" s="15">
        <v>2</v>
      </c>
      <c r="R8" s="15">
        <v>2</v>
      </c>
      <c r="S8" s="15">
        <v>2</v>
      </c>
      <c r="T8" s="15"/>
      <c r="U8" s="91"/>
      <c r="V8" s="108">
        <f>SUM(E8:U8)</f>
        <v>32</v>
      </c>
      <c r="W8" s="109"/>
      <c r="X8" s="98">
        <v>2</v>
      </c>
      <c r="Y8" s="15">
        <v>2</v>
      </c>
      <c r="Z8" s="15">
        <v>2</v>
      </c>
      <c r="AA8" s="15">
        <v>2</v>
      </c>
      <c r="AB8" s="15">
        <v>4</v>
      </c>
      <c r="AC8" s="15">
        <v>4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8">
        <f t="shared" ref="AV8" si="0">SUM(X8:AU8)</f>
        <v>16</v>
      </c>
      <c r="AW8" s="19"/>
      <c r="AX8" s="19"/>
      <c r="AY8" s="19"/>
      <c r="AZ8" s="19"/>
      <c r="BA8" s="19"/>
      <c r="BB8" s="19"/>
      <c r="BC8" s="19"/>
      <c r="BD8" s="19"/>
      <c r="BE8" s="41">
        <f t="shared" ref="BE8:BE36" si="1">V8+AV8</f>
        <v>48</v>
      </c>
      <c r="BF8" s="14"/>
    </row>
    <row r="9" spans="1:63" ht="19.5" customHeight="1">
      <c r="A9" s="199"/>
      <c r="B9" s="202"/>
      <c r="C9" s="173"/>
      <c r="D9" s="14" t="s">
        <v>6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92"/>
      <c r="V9" s="108"/>
      <c r="W9" s="109"/>
      <c r="X9" s="98"/>
      <c r="Y9" s="15"/>
      <c r="Z9" s="15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15"/>
      <c r="AN9" s="15"/>
      <c r="AO9" s="15"/>
      <c r="AP9" s="15"/>
      <c r="AQ9" s="15"/>
      <c r="AR9" s="15"/>
      <c r="AS9" s="15"/>
      <c r="AT9" s="15"/>
      <c r="AU9" s="15"/>
      <c r="AV9" s="18"/>
      <c r="AW9" s="19"/>
      <c r="AX9" s="19"/>
      <c r="AY9" s="19"/>
      <c r="AZ9" s="19"/>
      <c r="BA9" s="19"/>
      <c r="BB9" s="19"/>
      <c r="BC9" s="19"/>
      <c r="BD9" s="19"/>
      <c r="BE9" s="41"/>
      <c r="BF9" s="14"/>
    </row>
    <row r="10" spans="1:63">
      <c r="A10" s="199"/>
      <c r="B10" s="176" t="s">
        <v>64</v>
      </c>
      <c r="C10" s="172" t="s">
        <v>8</v>
      </c>
      <c r="D10" s="14" t="s">
        <v>5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4</v>
      </c>
      <c r="N10" s="15">
        <v>2</v>
      </c>
      <c r="O10" s="15">
        <v>2</v>
      </c>
      <c r="P10" s="15">
        <v>2</v>
      </c>
      <c r="Q10" s="15">
        <v>2</v>
      </c>
      <c r="R10" s="15">
        <v>2</v>
      </c>
      <c r="S10" s="15">
        <v>2</v>
      </c>
      <c r="T10" s="15"/>
      <c r="U10" s="91"/>
      <c r="V10" s="108">
        <f t="shared" ref="V10" si="2">SUM(E10:U10)</f>
        <v>32</v>
      </c>
      <c r="W10" s="109" t="s">
        <v>19</v>
      </c>
      <c r="X10" s="99">
        <v>2</v>
      </c>
      <c r="Y10" s="15">
        <v>2</v>
      </c>
      <c r="Z10" s="15">
        <v>2</v>
      </c>
      <c r="AA10" s="15">
        <v>2</v>
      </c>
      <c r="AB10" s="15">
        <v>4</v>
      </c>
      <c r="AC10" s="15">
        <v>4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4"/>
      <c r="AR10" s="15"/>
      <c r="AS10" s="15"/>
      <c r="AT10" s="15"/>
      <c r="AU10" s="15"/>
      <c r="AV10" s="18">
        <f>SUM(X10:AU10)</f>
        <v>16</v>
      </c>
      <c r="AW10" s="19" t="s">
        <v>19</v>
      </c>
      <c r="AX10" s="19"/>
      <c r="AY10" s="19"/>
      <c r="AZ10" s="19"/>
      <c r="BA10" s="19"/>
      <c r="BB10" s="19"/>
      <c r="BC10" s="19"/>
      <c r="BD10" s="19"/>
      <c r="BE10" s="41">
        <f t="shared" si="1"/>
        <v>48</v>
      </c>
      <c r="BF10" s="14"/>
    </row>
    <row r="11" spans="1:63">
      <c r="A11" s="199"/>
      <c r="B11" s="202"/>
      <c r="C11" s="173"/>
      <c r="D11" s="14" t="s">
        <v>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15"/>
      <c r="U11" s="92"/>
      <c r="V11" s="108"/>
      <c r="W11" s="109"/>
      <c r="X11" s="99"/>
      <c r="Y11" s="15"/>
      <c r="Z11" s="15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15"/>
      <c r="AN11" s="15"/>
      <c r="AO11" s="15"/>
      <c r="AP11" s="15"/>
      <c r="AQ11" s="14"/>
      <c r="AR11" s="15"/>
      <c r="AS11" s="15"/>
      <c r="AT11" s="15"/>
      <c r="AU11" s="15"/>
      <c r="AV11" s="18"/>
      <c r="AW11" s="19"/>
      <c r="AX11" s="19"/>
      <c r="AY11" s="19"/>
      <c r="AZ11" s="19"/>
      <c r="BA11" s="19"/>
      <c r="BB11" s="19"/>
      <c r="BC11" s="19"/>
      <c r="BD11" s="19"/>
      <c r="BE11" s="41"/>
      <c r="BF11" s="14"/>
    </row>
    <row r="12" spans="1:63">
      <c r="A12" s="199"/>
      <c r="B12" s="176" t="s">
        <v>73</v>
      </c>
      <c r="C12" s="172" t="s">
        <v>74</v>
      </c>
      <c r="D12" s="14" t="s">
        <v>5</v>
      </c>
      <c r="E12" s="15">
        <v>4</v>
      </c>
      <c r="F12" s="15">
        <v>2</v>
      </c>
      <c r="G12" s="15">
        <v>4</v>
      </c>
      <c r="H12" s="15">
        <v>2</v>
      </c>
      <c r="I12" s="15">
        <v>4</v>
      </c>
      <c r="J12" s="15">
        <v>2</v>
      </c>
      <c r="K12" s="15">
        <v>4</v>
      </c>
      <c r="L12" s="15">
        <v>2</v>
      </c>
      <c r="M12" s="15">
        <v>4</v>
      </c>
      <c r="N12" s="15">
        <v>4</v>
      </c>
      <c r="O12" s="15">
        <v>4</v>
      </c>
      <c r="P12" s="15">
        <v>4</v>
      </c>
      <c r="Q12" s="15">
        <v>2</v>
      </c>
      <c r="R12" s="15">
        <v>2</v>
      </c>
      <c r="S12" s="15">
        <v>2</v>
      </c>
      <c r="T12" s="17"/>
      <c r="U12" s="131" t="s">
        <v>84</v>
      </c>
      <c r="V12" s="108">
        <f>SUM(E12:U12)</f>
        <v>46</v>
      </c>
      <c r="W12" s="109"/>
      <c r="X12" s="99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4"/>
      <c r="AR12" s="15"/>
      <c r="AS12" s="15"/>
      <c r="AT12" s="15"/>
      <c r="AU12" s="15"/>
      <c r="AV12" s="18"/>
      <c r="AW12" s="19"/>
      <c r="AX12" s="19"/>
      <c r="AY12" s="19"/>
      <c r="AZ12" s="19"/>
      <c r="BA12" s="19"/>
      <c r="BB12" s="19"/>
      <c r="BC12" s="19"/>
      <c r="BD12" s="19"/>
      <c r="BE12" s="41">
        <f t="shared" si="1"/>
        <v>46</v>
      </c>
      <c r="BF12" s="14"/>
    </row>
    <row r="13" spans="1:63">
      <c r="A13" s="199"/>
      <c r="B13" s="202"/>
      <c r="C13" s="173"/>
      <c r="D13" s="14" t="s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>
        <v>2</v>
      </c>
      <c r="U13" s="91"/>
      <c r="V13" s="110">
        <v>2</v>
      </c>
      <c r="W13" s="109"/>
      <c r="X13" s="100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14"/>
      <c r="AR13" s="15"/>
      <c r="AS13" s="15"/>
      <c r="AT13" s="15"/>
      <c r="AU13" s="15"/>
      <c r="AV13" s="18"/>
      <c r="AW13" s="19"/>
      <c r="AX13" s="19"/>
      <c r="AY13" s="19"/>
      <c r="AZ13" s="19"/>
      <c r="BA13" s="19"/>
      <c r="BB13" s="19"/>
      <c r="BC13" s="19"/>
      <c r="BD13" s="19"/>
      <c r="BE13" s="41"/>
      <c r="BF13" s="14">
        <f t="shared" ref="BF13:BF54" si="3">T13+AD13</f>
        <v>2</v>
      </c>
    </row>
    <row r="14" spans="1:63" ht="13.5" customHeight="1">
      <c r="A14" s="199"/>
      <c r="B14" s="176" t="s">
        <v>75</v>
      </c>
      <c r="C14" s="172" t="s">
        <v>76</v>
      </c>
      <c r="D14" s="14" t="s">
        <v>5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34"/>
      <c r="R14" s="15"/>
      <c r="S14" s="15"/>
      <c r="T14" s="17"/>
      <c r="U14" s="95"/>
      <c r="V14" s="108"/>
      <c r="W14" s="109"/>
      <c r="X14" s="101">
        <v>10</v>
      </c>
      <c r="Y14" s="40">
        <v>10</v>
      </c>
      <c r="Z14" s="40">
        <v>10</v>
      </c>
      <c r="AA14" s="40">
        <v>10</v>
      </c>
      <c r="AB14" s="40">
        <v>10</v>
      </c>
      <c r="AC14" s="40">
        <v>10</v>
      </c>
      <c r="AD14" s="147"/>
      <c r="AE14" s="142" t="s">
        <v>84</v>
      </c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14"/>
      <c r="AR14" s="14"/>
      <c r="AS14" s="14"/>
      <c r="AT14" s="14"/>
      <c r="AU14" s="14"/>
      <c r="AV14" s="18">
        <f>SUM(X14:AC14)</f>
        <v>60</v>
      </c>
      <c r="AW14" s="19"/>
      <c r="AX14" s="19"/>
      <c r="AY14" s="19"/>
      <c r="AZ14" s="19"/>
      <c r="BA14" s="19"/>
      <c r="BB14" s="19"/>
      <c r="BC14" s="19"/>
      <c r="BD14" s="19"/>
      <c r="BE14" s="41">
        <f t="shared" si="1"/>
        <v>60</v>
      </c>
      <c r="BF14" s="14"/>
    </row>
    <row r="15" spans="1:63" ht="12.75" customHeight="1">
      <c r="A15" s="199"/>
      <c r="B15" s="177"/>
      <c r="C15" s="178"/>
      <c r="D15" s="47" t="s">
        <v>6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93"/>
      <c r="V15" s="111"/>
      <c r="W15" s="112"/>
      <c r="X15" s="102"/>
      <c r="Y15" s="81"/>
      <c r="Z15" s="81"/>
      <c r="AA15" s="81"/>
      <c r="AC15" s="147"/>
      <c r="AD15" s="81">
        <v>4</v>
      </c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47"/>
      <c r="AR15" s="48"/>
      <c r="AS15" s="48"/>
      <c r="AT15" s="48"/>
      <c r="AU15" s="48"/>
      <c r="AV15" s="82">
        <v>4</v>
      </c>
      <c r="AW15" s="83"/>
      <c r="AX15" s="83"/>
      <c r="AY15" s="83"/>
      <c r="AZ15" s="83"/>
      <c r="BA15" s="83"/>
      <c r="BB15" s="83"/>
      <c r="BC15" s="83"/>
      <c r="BD15" s="83"/>
      <c r="BE15" s="84"/>
      <c r="BF15" s="14">
        <f t="shared" si="3"/>
        <v>4</v>
      </c>
    </row>
    <row r="16" spans="1:63" ht="27" customHeight="1">
      <c r="A16" s="200"/>
      <c r="B16" s="176" t="s">
        <v>89</v>
      </c>
      <c r="C16" s="172" t="s">
        <v>90</v>
      </c>
      <c r="D16" s="86" t="s">
        <v>5</v>
      </c>
      <c r="E16" s="85">
        <v>2</v>
      </c>
      <c r="F16" s="85">
        <v>4</v>
      </c>
      <c r="G16" s="85">
        <v>2</v>
      </c>
      <c r="H16" s="85">
        <v>4</v>
      </c>
      <c r="I16" s="85">
        <v>2</v>
      </c>
      <c r="J16" s="85">
        <v>4</v>
      </c>
      <c r="K16" s="85">
        <v>4</v>
      </c>
      <c r="L16" s="85">
        <v>2</v>
      </c>
      <c r="M16" s="85">
        <v>2</v>
      </c>
      <c r="N16" s="85">
        <v>4</v>
      </c>
      <c r="O16" s="85">
        <v>2</v>
      </c>
      <c r="P16" s="85">
        <v>2</v>
      </c>
      <c r="Q16" s="85">
        <v>4</v>
      </c>
      <c r="R16" s="85">
        <v>4</v>
      </c>
      <c r="S16" s="85">
        <v>2</v>
      </c>
      <c r="T16" s="85">
        <v>2</v>
      </c>
      <c r="U16" s="91"/>
      <c r="V16" s="113">
        <f>SUM(E16:T16)</f>
        <v>46</v>
      </c>
      <c r="W16" s="109" t="s">
        <v>65</v>
      </c>
      <c r="X16" s="99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14"/>
      <c r="AR16" s="15"/>
      <c r="AS16" s="15"/>
      <c r="AT16" s="15"/>
      <c r="AU16" s="15"/>
      <c r="AV16" s="18"/>
      <c r="AW16" s="19"/>
      <c r="AX16" s="19"/>
      <c r="AY16" s="19"/>
      <c r="AZ16" s="19"/>
      <c r="BA16" s="19"/>
      <c r="BB16" s="19"/>
      <c r="BC16" s="19"/>
      <c r="BD16" s="19"/>
      <c r="BE16" s="41"/>
      <c r="BF16" s="14"/>
    </row>
    <row r="17" spans="1:58" ht="24.75" customHeight="1">
      <c r="A17" s="200"/>
      <c r="B17" s="202"/>
      <c r="C17" s="173"/>
      <c r="D17" s="86" t="s">
        <v>6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>
        <v>2</v>
      </c>
      <c r="U17" s="91"/>
      <c r="V17" s="110">
        <v>2</v>
      </c>
      <c r="W17" s="109"/>
      <c r="X17" s="99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14"/>
      <c r="AR17" s="15"/>
      <c r="AS17" s="15"/>
      <c r="AT17" s="15"/>
      <c r="AU17" s="15"/>
      <c r="AV17" s="18"/>
      <c r="AW17" s="19"/>
      <c r="AX17" s="19"/>
      <c r="AY17" s="19"/>
      <c r="AZ17" s="19"/>
      <c r="BA17" s="19"/>
      <c r="BB17" s="19"/>
      <c r="BC17" s="19"/>
      <c r="BD17" s="19"/>
      <c r="BE17" s="41"/>
      <c r="BF17" s="14">
        <f t="shared" si="3"/>
        <v>2</v>
      </c>
    </row>
    <row r="18" spans="1:58" ht="12.75" customHeight="1">
      <c r="A18" s="200"/>
      <c r="B18" s="176" t="s">
        <v>87</v>
      </c>
      <c r="C18" s="172" t="s">
        <v>88</v>
      </c>
      <c r="D18" s="14" t="s">
        <v>5</v>
      </c>
      <c r="E18" s="85">
        <v>4</v>
      </c>
      <c r="F18" s="85">
        <v>4</v>
      </c>
      <c r="G18" s="85">
        <v>4</v>
      </c>
      <c r="H18" s="85">
        <v>4</v>
      </c>
      <c r="I18" s="85">
        <v>4</v>
      </c>
      <c r="J18" s="85">
        <v>4</v>
      </c>
      <c r="K18" s="85">
        <v>4</v>
      </c>
      <c r="L18" s="85">
        <v>4</v>
      </c>
      <c r="M18" s="85">
        <v>4</v>
      </c>
      <c r="N18" s="85">
        <v>4</v>
      </c>
      <c r="O18" s="85">
        <v>4</v>
      </c>
      <c r="P18" s="85">
        <v>4</v>
      </c>
      <c r="Q18" s="85">
        <v>4</v>
      </c>
      <c r="R18" s="85">
        <v>4</v>
      </c>
      <c r="S18" s="85">
        <v>6</v>
      </c>
      <c r="T18" s="43"/>
      <c r="U18" s="91"/>
      <c r="V18" s="114">
        <f>SUM(E18:T18)</f>
        <v>62</v>
      </c>
      <c r="W18" s="109" t="s">
        <v>65</v>
      </c>
      <c r="X18" s="99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14"/>
      <c r="AR18" s="15"/>
      <c r="AS18" s="15"/>
      <c r="AT18" s="15"/>
      <c r="AU18" s="15"/>
      <c r="AV18" s="18"/>
      <c r="AW18" s="19"/>
      <c r="AX18" s="19"/>
      <c r="AY18" s="19"/>
      <c r="AZ18" s="19"/>
      <c r="BA18" s="19"/>
      <c r="BB18" s="19"/>
      <c r="BC18" s="19"/>
      <c r="BD18" s="19"/>
      <c r="BE18" s="41"/>
      <c r="BF18" s="14"/>
    </row>
    <row r="19" spans="1:58" ht="12.75" customHeight="1" thickBot="1">
      <c r="A19" s="200"/>
      <c r="B19" s="177"/>
      <c r="C19" s="178"/>
      <c r="D19" s="47" t="s">
        <v>6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>
        <v>2</v>
      </c>
      <c r="U19" s="93"/>
      <c r="V19" s="111">
        <v>2</v>
      </c>
      <c r="W19" s="112"/>
      <c r="X19" s="102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47"/>
      <c r="AR19" s="48"/>
      <c r="AS19" s="48"/>
      <c r="AT19" s="48"/>
      <c r="AU19" s="48"/>
      <c r="AV19" s="18"/>
      <c r="AW19" s="19"/>
      <c r="AX19" s="19"/>
      <c r="AY19" s="19"/>
      <c r="AZ19" s="19"/>
      <c r="BA19" s="19"/>
      <c r="BB19" s="19"/>
      <c r="BC19" s="19"/>
      <c r="BD19" s="19"/>
      <c r="BE19" s="41"/>
      <c r="BF19" s="14">
        <f t="shared" si="3"/>
        <v>2</v>
      </c>
    </row>
    <row r="20" spans="1:58" ht="19.5" customHeight="1">
      <c r="A20" s="200"/>
      <c r="B20" s="174" t="s">
        <v>91</v>
      </c>
      <c r="C20" s="175" t="s">
        <v>100</v>
      </c>
      <c r="D20" s="50" t="s">
        <v>5</v>
      </c>
      <c r="E20" s="52">
        <v>4</v>
      </c>
      <c r="F20" s="52">
        <v>4</v>
      </c>
      <c r="G20" s="52">
        <v>4</v>
      </c>
      <c r="H20" s="52">
        <v>4</v>
      </c>
      <c r="I20" s="52">
        <v>4</v>
      </c>
      <c r="J20" s="52">
        <v>4</v>
      </c>
      <c r="K20" s="52">
        <v>2</v>
      </c>
      <c r="L20" s="52">
        <v>4</v>
      </c>
      <c r="M20" s="52">
        <v>2</v>
      </c>
      <c r="N20" s="52">
        <v>2</v>
      </c>
      <c r="O20" s="52">
        <v>4</v>
      </c>
      <c r="P20" s="57">
        <v>4</v>
      </c>
      <c r="Q20" s="57">
        <v>4</v>
      </c>
      <c r="R20" s="52">
        <v>4</v>
      </c>
      <c r="S20" s="52">
        <v>4</v>
      </c>
      <c r="T20" s="52">
        <v>4</v>
      </c>
      <c r="U20" s="94"/>
      <c r="V20" s="126">
        <f>SUM(E20:U20)</f>
        <v>58</v>
      </c>
      <c r="W20" s="127"/>
      <c r="X20" s="156">
        <v>4</v>
      </c>
      <c r="Y20" s="51">
        <v>4</v>
      </c>
      <c r="Z20" s="57">
        <v>4</v>
      </c>
      <c r="AA20" s="51">
        <v>4</v>
      </c>
      <c r="AB20" s="51">
        <v>4</v>
      </c>
      <c r="AC20" s="51">
        <v>6</v>
      </c>
      <c r="AD20" s="51">
        <v>4</v>
      </c>
      <c r="AE20" s="51"/>
      <c r="AF20" s="51"/>
      <c r="AG20" s="51"/>
      <c r="AH20" s="51"/>
      <c r="AI20" s="51"/>
      <c r="AJ20" s="180" t="s">
        <v>84</v>
      </c>
      <c r="AK20" s="151"/>
      <c r="AL20" s="51"/>
      <c r="AM20" s="50"/>
      <c r="AN20" s="51"/>
      <c r="AO20" s="51"/>
      <c r="AP20" s="51"/>
      <c r="AQ20" s="51"/>
      <c r="AR20" s="51"/>
      <c r="AS20" s="51"/>
      <c r="AT20" s="51"/>
      <c r="AU20" s="59"/>
      <c r="AV20" s="58">
        <f>SUM(X20:AU20)</f>
        <v>30</v>
      </c>
      <c r="AW20" s="167" t="s">
        <v>65</v>
      </c>
      <c r="AX20" s="19"/>
      <c r="AY20" s="19"/>
      <c r="AZ20" s="19"/>
      <c r="BA20" s="19"/>
      <c r="BB20" s="19"/>
      <c r="BC20" s="19"/>
      <c r="BD20" s="19"/>
      <c r="BE20" s="41"/>
      <c r="BF20" s="14"/>
    </row>
    <row r="21" spans="1:58" ht="18.75" customHeight="1">
      <c r="A21" s="200"/>
      <c r="B21" s="165"/>
      <c r="C21" s="166"/>
      <c r="D21" s="14" t="s">
        <v>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30"/>
      <c r="Q21" s="45"/>
      <c r="R21" s="17"/>
      <c r="S21" s="17"/>
      <c r="T21" s="44">
        <v>6</v>
      </c>
      <c r="U21" s="95"/>
      <c r="V21" s="133">
        <v>6</v>
      </c>
      <c r="W21" s="109"/>
      <c r="X21" s="157"/>
      <c r="Y21" s="43"/>
      <c r="Z21" s="45"/>
      <c r="AA21" s="43"/>
      <c r="AB21" s="43"/>
      <c r="AC21" s="43"/>
      <c r="AD21" s="43"/>
      <c r="AE21" s="43"/>
      <c r="AF21" s="43"/>
      <c r="AG21" s="43"/>
      <c r="AH21" s="43"/>
      <c r="AI21" s="43"/>
      <c r="AJ21" s="181"/>
      <c r="AK21" s="45"/>
      <c r="AL21" s="43"/>
      <c r="AM21" s="14"/>
      <c r="AN21" s="43"/>
      <c r="AO21" s="44"/>
      <c r="AP21" s="44"/>
      <c r="AQ21" s="15"/>
      <c r="AR21" s="15"/>
      <c r="AS21" s="15"/>
      <c r="AT21" s="15"/>
      <c r="AU21" s="53"/>
      <c r="AV21" s="58"/>
      <c r="AW21" s="168"/>
      <c r="AX21" s="19"/>
      <c r="AY21" s="19"/>
      <c r="AZ21" s="19"/>
      <c r="BA21" s="19"/>
      <c r="BB21" s="19"/>
      <c r="BC21" s="19"/>
      <c r="BD21" s="19"/>
      <c r="BE21" s="41"/>
      <c r="BF21" s="14">
        <v>6</v>
      </c>
    </row>
    <row r="22" spans="1:58" ht="21" customHeight="1">
      <c r="A22" s="200"/>
      <c r="B22" s="165" t="s">
        <v>101</v>
      </c>
      <c r="C22" s="166" t="s">
        <v>102</v>
      </c>
      <c r="D22" s="14" t="s">
        <v>5</v>
      </c>
      <c r="E22" s="17">
        <v>4</v>
      </c>
      <c r="F22" s="17">
        <v>4</v>
      </c>
      <c r="G22" s="17">
        <v>2</v>
      </c>
      <c r="H22" s="17">
        <v>4</v>
      </c>
      <c r="I22" s="17">
        <v>2</v>
      </c>
      <c r="J22" s="17">
        <v>4</v>
      </c>
      <c r="K22" s="17">
        <v>2</v>
      </c>
      <c r="L22" s="17">
        <v>4</v>
      </c>
      <c r="M22" s="17">
        <v>2</v>
      </c>
      <c r="N22" s="17">
        <v>4</v>
      </c>
      <c r="O22" s="17">
        <v>2</v>
      </c>
      <c r="P22" s="45">
        <v>4</v>
      </c>
      <c r="Q22" s="45">
        <v>2</v>
      </c>
      <c r="R22" s="17">
        <v>4</v>
      </c>
      <c r="S22" s="17">
        <v>2</v>
      </c>
      <c r="T22" s="17"/>
      <c r="U22" s="95"/>
      <c r="V22" s="128">
        <f t="shared" ref="V22" si="4">SUM(E22:U22)</f>
        <v>46</v>
      </c>
      <c r="W22" s="129"/>
      <c r="X22" s="158">
        <v>2</v>
      </c>
      <c r="Y22" s="15">
        <v>2</v>
      </c>
      <c r="Z22" s="45">
        <v>2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81"/>
      <c r="AK22" s="45"/>
      <c r="AL22" s="15"/>
      <c r="AM22" s="14"/>
      <c r="AN22" s="15"/>
      <c r="AO22" s="15"/>
      <c r="AP22" s="15"/>
      <c r="AQ22" s="15"/>
      <c r="AR22" s="15"/>
      <c r="AS22" s="15"/>
      <c r="AT22" s="15"/>
      <c r="AU22" s="53"/>
      <c r="AV22" s="58">
        <f t="shared" ref="AV22" si="5">SUM(X22:AU22)</f>
        <v>6</v>
      </c>
      <c r="AW22" s="168"/>
      <c r="AX22" s="19"/>
      <c r="AY22" s="19"/>
      <c r="AZ22" s="19"/>
      <c r="BA22" s="19"/>
      <c r="BB22" s="19"/>
      <c r="BC22" s="19"/>
      <c r="BD22" s="19"/>
      <c r="BE22" s="41">
        <f t="shared" ref="BE22" si="6">V22+AV22</f>
        <v>52</v>
      </c>
      <c r="BF22" s="14"/>
    </row>
    <row r="23" spans="1:58" ht="26.25" customHeight="1">
      <c r="A23" s="200"/>
      <c r="B23" s="165"/>
      <c r="C23" s="166"/>
      <c r="D23" s="14" t="s">
        <v>6</v>
      </c>
      <c r="E23" s="17"/>
      <c r="F23" s="79"/>
      <c r="G23" s="79"/>
      <c r="H23" s="79"/>
      <c r="I23" s="79"/>
      <c r="J23" s="79"/>
      <c r="K23" s="79"/>
      <c r="L23" s="79"/>
      <c r="M23" s="17"/>
      <c r="N23" s="17"/>
      <c r="O23" s="17"/>
      <c r="P23" s="130"/>
      <c r="Q23" s="45"/>
      <c r="R23" s="17"/>
      <c r="S23" s="17"/>
      <c r="T23" s="44">
        <v>2</v>
      </c>
      <c r="U23" s="95"/>
      <c r="V23" s="133">
        <v>2</v>
      </c>
      <c r="W23" s="109"/>
      <c r="X23" s="157"/>
      <c r="Y23" s="43"/>
      <c r="Z23" s="45"/>
      <c r="AA23" s="43"/>
      <c r="AB23" s="43"/>
      <c r="AC23" s="43"/>
      <c r="AD23" s="43">
        <v>2</v>
      </c>
      <c r="AE23" s="43"/>
      <c r="AF23" s="43"/>
      <c r="AG23" s="43"/>
      <c r="AH23" s="43"/>
      <c r="AI23" s="43"/>
      <c r="AJ23" s="181"/>
      <c r="AK23" s="45"/>
      <c r="AL23" s="43"/>
      <c r="AM23" s="14"/>
      <c r="AN23" s="43"/>
      <c r="AO23" s="44"/>
      <c r="AP23" s="44"/>
      <c r="AQ23" s="15"/>
      <c r="AR23" s="15"/>
      <c r="AS23" s="15"/>
      <c r="AT23" s="15"/>
      <c r="AU23" s="53"/>
      <c r="AV23" s="58"/>
      <c r="AW23" s="168"/>
      <c r="AX23" s="19"/>
      <c r="AY23" s="19"/>
      <c r="AZ23" s="19"/>
      <c r="BA23" s="19"/>
      <c r="BB23" s="19"/>
      <c r="BC23" s="19"/>
      <c r="BD23" s="19"/>
      <c r="BE23" s="41"/>
      <c r="BF23" s="14">
        <f t="shared" si="3"/>
        <v>4</v>
      </c>
    </row>
    <row r="24" spans="1:58" ht="15.75" customHeight="1">
      <c r="A24" s="200"/>
      <c r="B24" s="165" t="s">
        <v>103</v>
      </c>
      <c r="C24" s="166" t="s">
        <v>104</v>
      </c>
      <c r="D24" s="14" t="s">
        <v>5</v>
      </c>
      <c r="E24" s="17">
        <v>4</v>
      </c>
      <c r="F24" s="17">
        <v>4</v>
      </c>
      <c r="G24" s="17">
        <v>2</v>
      </c>
      <c r="H24" s="17">
        <v>4</v>
      </c>
      <c r="I24" s="17">
        <v>4</v>
      </c>
      <c r="J24" s="17">
        <v>4</v>
      </c>
      <c r="K24" s="17">
        <v>2</v>
      </c>
      <c r="L24" s="17">
        <v>4</v>
      </c>
      <c r="M24" s="17">
        <v>4</v>
      </c>
      <c r="N24" s="17">
        <v>4</v>
      </c>
      <c r="O24" s="17">
        <v>2</v>
      </c>
      <c r="P24" s="45">
        <v>4</v>
      </c>
      <c r="Q24" s="45">
        <v>2</v>
      </c>
      <c r="R24" s="17">
        <v>4</v>
      </c>
      <c r="S24" s="17">
        <v>4</v>
      </c>
      <c r="T24" s="17"/>
      <c r="U24" s="95"/>
      <c r="V24" s="128">
        <f t="shared" ref="V24" si="7">SUM(E24:U24)</f>
        <v>52</v>
      </c>
      <c r="W24" s="129"/>
      <c r="X24" s="158"/>
      <c r="Y24" s="15"/>
      <c r="Z24" s="45"/>
      <c r="AA24" s="15"/>
      <c r="AB24" s="15"/>
      <c r="AC24" s="15"/>
      <c r="AD24" s="15"/>
      <c r="AE24" s="15"/>
      <c r="AF24" s="15"/>
      <c r="AG24" s="15"/>
      <c r="AH24" s="15"/>
      <c r="AI24" s="15"/>
      <c r="AJ24" s="181"/>
      <c r="AK24" s="45"/>
      <c r="AL24" s="15"/>
      <c r="AM24" s="14"/>
      <c r="AN24" s="15"/>
      <c r="AO24" s="15"/>
      <c r="AP24" s="15"/>
      <c r="AQ24" s="15"/>
      <c r="AR24" s="15"/>
      <c r="AS24" s="15"/>
      <c r="AT24" s="15"/>
      <c r="AU24" s="53"/>
      <c r="AV24" s="58"/>
      <c r="AW24" s="168"/>
      <c r="AX24" s="19"/>
      <c r="AY24" s="19"/>
      <c r="AZ24" s="19"/>
      <c r="BA24" s="19"/>
      <c r="BB24" s="19"/>
      <c r="BC24" s="19"/>
      <c r="BD24" s="19"/>
      <c r="BE24" s="41">
        <f t="shared" ref="BE24" si="8">V24+AV24</f>
        <v>52</v>
      </c>
      <c r="BF24" s="14"/>
    </row>
    <row r="25" spans="1:58" ht="13.5" customHeight="1">
      <c r="A25" s="200"/>
      <c r="B25" s="165"/>
      <c r="C25" s="166"/>
      <c r="D25" s="14" t="s">
        <v>6</v>
      </c>
      <c r="E25" s="17"/>
      <c r="F25" s="79"/>
      <c r="G25" s="79"/>
      <c r="H25" s="79"/>
      <c r="I25" s="79"/>
      <c r="J25" s="79"/>
      <c r="K25" s="79"/>
      <c r="L25" s="79"/>
      <c r="M25" s="17"/>
      <c r="N25" s="17"/>
      <c r="O25" s="17"/>
      <c r="P25" s="130"/>
      <c r="Q25" s="45"/>
      <c r="R25" s="17"/>
      <c r="S25" s="17"/>
      <c r="T25" s="44">
        <v>4</v>
      </c>
      <c r="U25" s="95"/>
      <c r="V25" s="133">
        <v>4</v>
      </c>
      <c r="W25" s="109"/>
      <c r="X25" s="157"/>
      <c r="Y25" s="43"/>
      <c r="Z25" s="45"/>
      <c r="AA25" s="43"/>
      <c r="AB25" s="43"/>
      <c r="AC25" s="43"/>
      <c r="AD25" s="43"/>
      <c r="AE25" s="43"/>
      <c r="AF25" s="43"/>
      <c r="AG25" s="43"/>
      <c r="AH25" s="43"/>
      <c r="AI25" s="43"/>
      <c r="AJ25" s="181"/>
      <c r="AK25" s="45"/>
      <c r="AL25" s="43"/>
      <c r="AM25" s="14"/>
      <c r="AN25" s="43"/>
      <c r="AO25" s="44"/>
      <c r="AP25" s="44"/>
      <c r="AQ25" s="15"/>
      <c r="AR25" s="15"/>
      <c r="AS25" s="15"/>
      <c r="AT25" s="15"/>
      <c r="AU25" s="53"/>
      <c r="AV25" s="58"/>
      <c r="AW25" s="169"/>
      <c r="AX25" s="19"/>
      <c r="AY25" s="19"/>
      <c r="AZ25" s="19"/>
      <c r="BA25" s="19"/>
      <c r="BB25" s="19"/>
      <c r="BC25" s="19"/>
      <c r="BD25" s="19"/>
      <c r="BE25" s="41"/>
      <c r="BF25" s="14">
        <f t="shared" si="3"/>
        <v>4</v>
      </c>
    </row>
    <row r="26" spans="1:58" ht="12.75" customHeight="1">
      <c r="A26" s="200"/>
      <c r="B26" s="165" t="s">
        <v>105</v>
      </c>
      <c r="C26" s="166" t="s">
        <v>78</v>
      </c>
      <c r="D26" s="14" t="s">
        <v>5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45"/>
      <c r="R26" s="17"/>
      <c r="S26" s="17"/>
      <c r="T26" s="17"/>
      <c r="U26" s="95"/>
      <c r="V26" s="108"/>
      <c r="W26" s="117"/>
      <c r="X26" s="158"/>
      <c r="Y26" s="15"/>
      <c r="Z26" s="15"/>
      <c r="AA26" s="15"/>
      <c r="AB26" s="15"/>
      <c r="AC26" s="15"/>
      <c r="AD26" s="15"/>
      <c r="AE26" s="66">
        <v>30</v>
      </c>
      <c r="AF26" s="66">
        <v>36</v>
      </c>
      <c r="AG26" s="66">
        <v>6</v>
      </c>
      <c r="AH26" s="14"/>
      <c r="AI26" s="14"/>
      <c r="AJ26" s="181"/>
      <c r="AK26" s="45"/>
      <c r="AL26" s="17"/>
      <c r="AM26" s="14"/>
      <c r="AN26" s="15"/>
      <c r="AO26" s="15"/>
      <c r="AP26" s="17"/>
      <c r="AQ26" s="17"/>
      <c r="AR26" s="17"/>
      <c r="AS26" s="17"/>
      <c r="AT26" s="15"/>
      <c r="AU26" s="73"/>
      <c r="AV26" s="58">
        <f t="shared" ref="AV26" si="9">SUM(X26:AU26)</f>
        <v>72</v>
      </c>
      <c r="AW26" s="167" t="s">
        <v>65</v>
      </c>
      <c r="AX26" s="19"/>
      <c r="AY26" s="19"/>
      <c r="AZ26" s="19"/>
      <c r="BA26" s="19"/>
      <c r="BB26" s="19"/>
      <c r="BC26" s="19"/>
      <c r="BD26" s="19"/>
      <c r="BE26" s="41">
        <f t="shared" ref="BE26" si="10">V26+AV26</f>
        <v>72</v>
      </c>
      <c r="BF26" s="14"/>
    </row>
    <row r="27" spans="1:58" ht="12.75" customHeight="1">
      <c r="A27" s="200"/>
      <c r="B27" s="165"/>
      <c r="C27" s="166"/>
      <c r="D27" s="14" t="s">
        <v>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95"/>
      <c r="V27" s="108"/>
      <c r="W27" s="109"/>
      <c r="X27" s="157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149"/>
      <c r="AK27" s="45"/>
      <c r="AL27" s="43"/>
      <c r="AM27" s="14"/>
      <c r="AN27" s="43"/>
      <c r="AO27" s="44"/>
      <c r="AP27" s="44"/>
      <c r="AQ27" s="15"/>
      <c r="AR27" s="15"/>
      <c r="AS27" s="15"/>
      <c r="AT27" s="15"/>
      <c r="AU27" s="73"/>
      <c r="AV27" s="58"/>
      <c r="AW27" s="168"/>
      <c r="AX27" s="19"/>
      <c r="AY27" s="19"/>
      <c r="AZ27" s="19"/>
      <c r="BA27" s="19"/>
      <c r="BB27" s="19"/>
      <c r="BC27" s="19"/>
      <c r="BD27" s="19"/>
      <c r="BE27" s="41"/>
      <c r="BF27" s="14"/>
    </row>
    <row r="28" spans="1:58" ht="12.75" customHeight="1">
      <c r="A28" s="200"/>
      <c r="B28" s="165" t="s">
        <v>106</v>
      </c>
      <c r="C28" s="166" t="s">
        <v>79</v>
      </c>
      <c r="D28" s="14" t="s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45"/>
      <c r="R28" s="17"/>
      <c r="S28" s="17"/>
      <c r="T28" s="17"/>
      <c r="U28" s="95"/>
      <c r="V28" s="108"/>
      <c r="W28" s="117"/>
      <c r="X28" s="158"/>
      <c r="Y28" s="15"/>
      <c r="Z28" s="15"/>
      <c r="AA28" s="15"/>
      <c r="AB28" s="15"/>
      <c r="AC28" s="15"/>
      <c r="AD28" s="15"/>
      <c r="AE28" s="15"/>
      <c r="AF28" s="15"/>
      <c r="AG28" s="66">
        <v>30</v>
      </c>
      <c r="AH28" s="66">
        <v>36</v>
      </c>
      <c r="AI28" s="66">
        <v>36</v>
      </c>
      <c r="AJ28" s="66">
        <v>6</v>
      </c>
      <c r="AK28" s="45"/>
      <c r="AL28" s="14"/>
      <c r="AM28" s="14"/>
      <c r="AN28" s="14"/>
      <c r="AO28" s="14"/>
      <c r="AP28" s="14"/>
      <c r="AQ28" s="17"/>
      <c r="AR28" s="17"/>
      <c r="AS28" s="17"/>
      <c r="AT28" s="17"/>
      <c r="AU28" s="73"/>
      <c r="AV28" s="58">
        <f t="shared" ref="AV28" si="11">SUM(X28:AU28)</f>
        <v>108</v>
      </c>
      <c r="AW28" s="169"/>
      <c r="AX28" s="19"/>
      <c r="AY28" s="19"/>
      <c r="AZ28" s="19"/>
      <c r="BA28" s="19"/>
      <c r="BB28" s="19"/>
      <c r="BC28" s="19"/>
      <c r="BD28" s="19"/>
      <c r="BE28" s="41">
        <f t="shared" ref="BE28" si="12">V28+AV28</f>
        <v>108</v>
      </c>
      <c r="BF28" s="14"/>
    </row>
    <row r="29" spans="1:58" ht="12.75" customHeight="1" thickBot="1">
      <c r="A29" s="200"/>
      <c r="B29" s="170"/>
      <c r="C29" s="171"/>
      <c r="D29" s="54" t="s">
        <v>6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96"/>
      <c r="V29" s="118"/>
      <c r="W29" s="119"/>
      <c r="X29" s="159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150"/>
      <c r="AK29" s="152"/>
      <c r="AL29" s="60"/>
      <c r="AM29" s="54"/>
      <c r="AN29" s="60"/>
      <c r="AO29" s="61"/>
      <c r="AP29" s="61"/>
      <c r="AQ29" s="55"/>
      <c r="AR29" s="55"/>
      <c r="AS29" s="55"/>
      <c r="AT29" s="55"/>
      <c r="AU29" s="74"/>
      <c r="AV29" s="58"/>
      <c r="AW29" s="19"/>
      <c r="AX29" s="19"/>
      <c r="AY29" s="19"/>
      <c r="AZ29" s="19"/>
      <c r="BA29" s="19"/>
      <c r="BB29" s="19"/>
      <c r="BC29" s="19"/>
      <c r="BD29" s="19"/>
      <c r="BE29" s="41"/>
      <c r="BF29" s="14"/>
    </row>
    <row r="30" spans="1:58" ht="17.25" customHeight="1">
      <c r="A30" s="200"/>
      <c r="B30" s="174" t="s">
        <v>77</v>
      </c>
      <c r="C30" s="175" t="s">
        <v>67</v>
      </c>
      <c r="D30" s="50" t="s">
        <v>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7"/>
      <c r="Q30" s="57"/>
      <c r="R30" s="52"/>
      <c r="S30" s="52"/>
      <c r="T30" s="52"/>
      <c r="U30" s="94"/>
      <c r="V30" s="115"/>
      <c r="W30" s="116"/>
      <c r="X30" s="153">
        <v>4</v>
      </c>
      <c r="Y30" s="49">
        <v>4</v>
      </c>
      <c r="Z30" s="154">
        <v>4</v>
      </c>
      <c r="AA30" s="49">
        <v>4</v>
      </c>
      <c r="AB30" s="49">
        <v>4</v>
      </c>
      <c r="AC30" s="49">
        <v>4</v>
      </c>
      <c r="AD30" s="49">
        <v>6</v>
      </c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155"/>
      <c r="AV30" s="58">
        <f>SUM(X30:AU30)</f>
        <v>30</v>
      </c>
      <c r="AW30" s="19"/>
      <c r="AX30" s="19"/>
      <c r="AY30" s="19"/>
      <c r="AZ30" s="19"/>
      <c r="BA30" s="19"/>
      <c r="BB30" s="19"/>
      <c r="BC30" s="19"/>
      <c r="BD30" s="19"/>
      <c r="BE30" s="41"/>
      <c r="BF30" s="14"/>
    </row>
    <row r="31" spans="1:58" ht="13.5" customHeight="1">
      <c r="A31" s="200"/>
      <c r="B31" s="165"/>
      <c r="C31" s="166"/>
      <c r="D31" s="14" t="s">
        <v>6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45"/>
      <c r="Q31" s="45"/>
      <c r="R31" s="17"/>
      <c r="S31" s="17"/>
      <c r="T31" s="146"/>
      <c r="U31" s="95"/>
      <c r="V31" s="108"/>
      <c r="W31" s="109"/>
      <c r="X31" s="100"/>
      <c r="Y31" s="43"/>
      <c r="Z31" s="45"/>
      <c r="AA31" s="43"/>
      <c r="AB31" s="43"/>
      <c r="AC31" s="43"/>
      <c r="AD31" s="43">
        <v>2</v>
      </c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4"/>
      <c r="AP31" s="44"/>
      <c r="AQ31" s="15"/>
      <c r="AR31" s="15"/>
      <c r="AS31" s="15"/>
      <c r="AT31" s="15"/>
      <c r="AU31" s="53"/>
      <c r="AV31" s="58"/>
      <c r="AW31" s="19"/>
      <c r="AX31" s="19"/>
      <c r="AY31" s="19"/>
      <c r="AZ31" s="19"/>
      <c r="BA31" s="19"/>
      <c r="BB31" s="19"/>
      <c r="BC31" s="19"/>
      <c r="BD31" s="19"/>
      <c r="BE31" s="41"/>
      <c r="BF31" s="14">
        <f t="shared" si="3"/>
        <v>2</v>
      </c>
    </row>
    <row r="32" spans="1:58" ht="12.75" customHeight="1">
      <c r="A32" s="200"/>
      <c r="B32" s="165" t="s">
        <v>92</v>
      </c>
      <c r="C32" s="166" t="s">
        <v>69</v>
      </c>
      <c r="D32" s="14" t="s">
        <v>5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45"/>
      <c r="Q32" s="45"/>
      <c r="R32" s="17"/>
      <c r="S32" s="17"/>
      <c r="T32" s="17"/>
      <c r="U32" s="95"/>
      <c r="V32" s="108"/>
      <c r="W32" s="117"/>
      <c r="X32" s="99">
        <v>4</v>
      </c>
      <c r="Y32" s="15">
        <v>4</v>
      </c>
      <c r="Z32" s="45">
        <v>4</v>
      </c>
      <c r="AA32" s="15">
        <v>4</v>
      </c>
      <c r="AB32" s="15">
        <v>4</v>
      </c>
      <c r="AC32" s="15">
        <v>4</v>
      </c>
      <c r="AD32" s="15">
        <v>6</v>
      </c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53"/>
      <c r="AV32" s="58">
        <f t="shared" ref="AV32" si="13">SUM(X32:AU32)</f>
        <v>30</v>
      </c>
      <c r="AW32" s="19"/>
      <c r="AX32" s="19"/>
      <c r="AY32" s="19"/>
      <c r="AZ32" s="19"/>
      <c r="BA32" s="19"/>
      <c r="BB32" s="19"/>
      <c r="BC32" s="19"/>
      <c r="BD32" s="19"/>
      <c r="BE32" s="41">
        <f t="shared" si="1"/>
        <v>30</v>
      </c>
      <c r="BF32" s="14"/>
    </row>
    <row r="33" spans="1:58" ht="12.75" customHeight="1" thickBot="1">
      <c r="A33" s="200"/>
      <c r="B33" s="179"/>
      <c r="C33" s="172"/>
      <c r="D33" s="47" t="s">
        <v>6</v>
      </c>
      <c r="E33" s="46"/>
      <c r="F33" s="141"/>
      <c r="G33" s="141"/>
      <c r="H33" s="141"/>
      <c r="I33" s="141"/>
      <c r="J33" s="141"/>
      <c r="K33" s="141"/>
      <c r="L33" s="141"/>
      <c r="M33" s="46"/>
      <c r="N33" s="46"/>
      <c r="O33" s="46"/>
      <c r="P33" s="87"/>
      <c r="Q33" s="87"/>
      <c r="R33" s="46"/>
      <c r="S33" s="46"/>
      <c r="T33" s="46"/>
      <c r="U33" s="138"/>
      <c r="V33" s="139"/>
      <c r="W33" s="112"/>
      <c r="X33" s="140"/>
      <c r="Y33" s="62"/>
      <c r="Z33" s="87"/>
      <c r="AA33" s="62"/>
      <c r="AB33" s="62"/>
      <c r="AC33" s="62"/>
      <c r="AD33" s="62">
        <v>2</v>
      </c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3"/>
      <c r="AP33" s="63"/>
      <c r="AQ33" s="48"/>
      <c r="AR33" s="48"/>
      <c r="AS33" s="48"/>
      <c r="AT33" s="48"/>
      <c r="AU33" s="64"/>
      <c r="AV33" s="58"/>
      <c r="AW33" s="19"/>
      <c r="AX33" s="19"/>
      <c r="AY33" s="19"/>
      <c r="AZ33" s="19"/>
      <c r="BA33" s="19"/>
      <c r="BB33" s="19"/>
      <c r="BC33" s="19"/>
      <c r="BD33" s="19"/>
      <c r="BE33" s="41"/>
      <c r="BF33" s="14">
        <f t="shared" si="3"/>
        <v>2</v>
      </c>
    </row>
    <row r="34" spans="1:58" ht="14.25" customHeight="1">
      <c r="A34" s="200"/>
      <c r="B34" s="184" t="s">
        <v>93</v>
      </c>
      <c r="C34" s="186" t="s">
        <v>70</v>
      </c>
      <c r="D34" s="50" t="s">
        <v>5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7"/>
      <c r="R34" s="52"/>
      <c r="S34" s="52"/>
      <c r="T34" s="52"/>
      <c r="U34" s="94"/>
      <c r="V34" s="115"/>
      <c r="W34" s="116"/>
      <c r="X34" s="103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51"/>
      <c r="AO34" s="50"/>
      <c r="AP34" s="180" t="s">
        <v>84</v>
      </c>
      <c r="AQ34" s="50"/>
      <c r="AR34" s="51"/>
      <c r="AS34" s="51"/>
      <c r="AT34" s="51"/>
      <c r="AU34" s="89"/>
      <c r="AV34" s="58">
        <f t="shared" ref="AV34:AV38" si="14">SUM(X34:AU34)</f>
        <v>0</v>
      </c>
      <c r="AW34" s="19"/>
      <c r="AX34" s="19"/>
      <c r="AY34" s="19"/>
      <c r="AZ34" s="19"/>
      <c r="BA34" s="19"/>
      <c r="BB34" s="19"/>
      <c r="BC34" s="19"/>
      <c r="BD34" s="19"/>
      <c r="BE34" s="41"/>
      <c r="BF34" s="14"/>
    </row>
    <row r="35" spans="1:58" ht="13.5" customHeight="1">
      <c r="A35" s="200"/>
      <c r="B35" s="185"/>
      <c r="C35" s="173"/>
      <c r="D35" s="14" t="s">
        <v>6</v>
      </c>
      <c r="E35" s="17"/>
      <c r="F35" s="79"/>
      <c r="G35" s="79"/>
      <c r="H35" s="79"/>
      <c r="I35" s="79"/>
      <c r="J35" s="79"/>
      <c r="K35" s="79"/>
      <c r="L35" s="79"/>
      <c r="M35" s="79"/>
      <c r="N35" s="17"/>
      <c r="O35" s="17"/>
      <c r="P35" s="17"/>
      <c r="Q35" s="45"/>
      <c r="R35" s="17"/>
      <c r="S35" s="17"/>
      <c r="T35" s="17"/>
      <c r="U35" s="95"/>
      <c r="V35" s="108"/>
      <c r="W35" s="109"/>
      <c r="X35" s="100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5"/>
      <c r="AN35" s="43"/>
      <c r="AO35" s="14"/>
      <c r="AP35" s="181"/>
      <c r="AQ35" s="14"/>
      <c r="AR35" s="15"/>
      <c r="AS35" s="15"/>
      <c r="AT35" s="15"/>
      <c r="AU35" s="73"/>
      <c r="AV35" s="58"/>
      <c r="AW35" s="19"/>
      <c r="AX35" s="19"/>
      <c r="AY35" s="19"/>
      <c r="AZ35" s="19"/>
      <c r="BA35" s="19"/>
      <c r="BB35" s="19"/>
      <c r="BC35" s="19"/>
      <c r="BD35" s="19"/>
      <c r="BE35" s="41"/>
      <c r="BF35" s="14"/>
    </row>
    <row r="36" spans="1:58" ht="18.75" customHeight="1">
      <c r="A36" s="200"/>
      <c r="B36" s="179" t="s">
        <v>94</v>
      </c>
      <c r="C36" s="172" t="s">
        <v>71</v>
      </c>
      <c r="D36" s="14" t="s">
        <v>5</v>
      </c>
      <c r="E36" s="17">
        <v>4</v>
      </c>
      <c r="F36" s="17">
        <v>4</v>
      </c>
      <c r="G36" s="17">
        <v>4</v>
      </c>
      <c r="H36" s="17">
        <v>4</v>
      </c>
      <c r="I36" s="17">
        <v>4</v>
      </c>
      <c r="J36" s="17">
        <v>4</v>
      </c>
      <c r="K36" s="17">
        <v>4</v>
      </c>
      <c r="L36" s="17">
        <v>4</v>
      </c>
      <c r="M36" s="17">
        <v>4</v>
      </c>
      <c r="N36" s="17">
        <v>4</v>
      </c>
      <c r="O36" s="17">
        <v>4</v>
      </c>
      <c r="P36" s="17">
        <v>4</v>
      </c>
      <c r="Q36" s="45">
        <v>4</v>
      </c>
      <c r="R36" s="17">
        <v>4</v>
      </c>
      <c r="S36" s="17">
        <v>4</v>
      </c>
      <c r="T36" s="17">
        <v>2</v>
      </c>
      <c r="U36" s="95"/>
      <c r="V36" s="120">
        <f>SUM(E36:U36)</f>
        <v>62</v>
      </c>
      <c r="W36" s="121" t="s">
        <v>65</v>
      </c>
      <c r="X36" s="99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45"/>
      <c r="AN36" s="15"/>
      <c r="AO36" s="14"/>
      <c r="AP36" s="181"/>
      <c r="AQ36" s="14"/>
      <c r="AR36" s="15"/>
      <c r="AS36" s="15"/>
      <c r="AT36" s="15"/>
      <c r="AU36" s="73"/>
      <c r="AV36" s="58">
        <f t="shared" si="14"/>
        <v>0</v>
      </c>
      <c r="AW36" s="19"/>
      <c r="AX36" s="19"/>
      <c r="AY36" s="19"/>
      <c r="AZ36" s="19"/>
      <c r="BA36" s="19"/>
      <c r="BB36" s="19"/>
      <c r="BC36" s="19"/>
      <c r="BD36" s="19"/>
      <c r="BE36" s="41">
        <f t="shared" si="1"/>
        <v>62</v>
      </c>
      <c r="BF36" s="14"/>
    </row>
    <row r="37" spans="1:58" ht="18.75" customHeight="1">
      <c r="A37" s="200"/>
      <c r="B37" s="185"/>
      <c r="C37" s="173"/>
      <c r="D37" s="14" t="s">
        <v>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5"/>
      <c r="R37" s="17"/>
      <c r="S37" s="17"/>
      <c r="T37" s="44">
        <v>2</v>
      </c>
      <c r="U37" s="95"/>
      <c r="V37" s="143">
        <v>2</v>
      </c>
      <c r="W37" s="109"/>
      <c r="X37" s="100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5"/>
      <c r="AN37" s="43"/>
      <c r="AO37" s="14"/>
      <c r="AP37" s="181"/>
      <c r="AQ37" s="14"/>
      <c r="AR37" s="15"/>
      <c r="AS37" s="15"/>
      <c r="AT37" s="15"/>
      <c r="AU37" s="73"/>
      <c r="AV37" s="58"/>
      <c r="AW37" s="19"/>
      <c r="AX37" s="19"/>
      <c r="AY37" s="19"/>
      <c r="AZ37" s="19"/>
      <c r="BA37" s="19"/>
      <c r="BB37" s="19"/>
      <c r="BC37" s="19"/>
      <c r="BD37" s="19"/>
      <c r="BE37" s="41"/>
      <c r="BF37" s="14">
        <f t="shared" si="3"/>
        <v>2</v>
      </c>
    </row>
    <row r="38" spans="1:58" ht="12.75" customHeight="1">
      <c r="A38" s="200"/>
      <c r="B38" s="165" t="s">
        <v>95</v>
      </c>
      <c r="C38" s="166" t="s">
        <v>72</v>
      </c>
      <c r="D38" s="14" t="s">
        <v>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5"/>
      <c r="R38" s="17"/>
      <c r="S38" s="17"/>
      <c r="T38" s="17"/>
      <c r="U38" s="95"/>
      <c r="V38" s="108"/>
      <c r="W38" s="117"/>
      <c r="X38" s="99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7"/>
      <c r="AN38" s="15"/>
      <c r="AO38" s="14"/>
      <c r="AP38" s="181"/>
      <c r="AQ38" s="14"/>
      <c r="AR38" s="15"/>
      <c r="AS38" s="15"/>
      <c r="AT38" s="15"/>
      <c r="AU38" s="73"/>
      <c r="AV38" s="58">
        <f t="shared" si="14"/>
        <v>0</v>
      </c>
      <c r="AW38" s="19"/>
      <c r="AX38" s="19"/>
      <c r="AY38" s="19"/>
      <c r="AZ38" s="19"/>
      <c r="BA38" s="19"/>
      <c r="BB38" s="19"/>
      <c r="BC38" s="19"/>
      <c r="BD38" s="19"/>
      <c r="BE38" s="41"/>
      <c r="BF38" s="14"/>
    </row>
    <row r="39" spans="1:58" ht="12.75" customHeight="1">
      <c r="A39" s="200"/>
      <c r="B39" s="165"/>
      <c r="C39" s="166"/>
      <c r="D39" s="14" t="s">
        <v>6</v>
      </c>
      <c r="E39" s="17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17"/>
      <c r="Q39" s="17"/>
      <c r="R39" s="17"/>
      <c r="S39" s="17"/>
      <c r="T39" s="17"/>
      <c r="U39" s="95"/>
      <c r="V39" s="108"/>
      <c r="W39" s="109"/>
      <c r="X39" s="100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5"/>
      <c r="AN39" s="43"/>
      <c r="AO39" s="14"/>
      <c r="AP39" s="181"/>
      <c r="AQ39" s="14"/>
      <c r="AR39" s="15"/>
      <c r="AS39" s="15"/>
      <c r="AT39" s="15"/>
      <c r="AU39" s="73"/>
      <c r="AV39" s="58"/>
      <c r="AW39" s="19"/>
      <c r="AX39" s="19"/>
      <c r="AY39" s="19"/>
      <c r="AZ39" s="19"/>
      <c r="BA39" s="19"/>
      <c r="BB39" s="19"/>
      <c r="BC39" s="19"/>
      <c r="BD39" s="19"/>
      <c r="BE39" s="41"/>
      <c r="BF39" s="14"/>
    </row>
    <row r="40" spans="1:58" ht="12.75" customHeight="1">
      <c r="A40" s="200"/>
      <c r="B40" s="165" t="s">
        <v>96</v>
      </c>
      <c r="C40" s="166" t="s">
        <v>82</v>
      </c>
      <c r="D40" s="14" t="s">
        <v>5</v>
      </c>
      <c r="E40" s="17">
        <v>4</v>
      </c>
      <c r="F40" s="17">
        <v>4</v>
      </c>
      <c r="G40" s="17">
        <v>2</v>
      </c>
      <c r="H40" s="17">
        <v>4</v>
      </c>
      <c r="I40" s="17">
        <v>4</v>
      </c>
      <c r="J40" s="17">
        <v>4</v>
      </c>
      <c r="K40" s="17">
        <v>2</v>
      </c>
      <c r="L40" s="17">
        <v>4</v>
      </c>
      <c r="M40" s="17">
        <v>4</v>
      </c>
      <c r="N40" s="17">
        <v>4</v>
      </c>
      <c r="O40" s="17">
        <v>4</v>
      </c>
      <c r="P40" s="17">
        <v>4</v>
      </c>
      <c r="Q40" s="45">
        <v>4</v>
      </c>
      <c r="R40" s="17">
        <v>2</v>
      </c>
      <c r="S40" s="17">
        <v>2</v>
      </c>
      <c r="T40" s="17"/>
      <c r="U40" s="95"/>
      <c r="V40" s="108">
        <f>SUM(E40:U40)</f>
        <v>52</v>
      </c>
      <c r="W40" s="117" t="s">
        <v>65</v>
      </c>
      <c r="X40" s="99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7"/>
      <c r="AK40" s="17"/>
      <c r="AL40" s="17"/>
      <c r="AM40" s="17"/>
      <c r="AN40" s="15"/>
      <c r="AO40" s="14"/>
      <c r="AP40" s="181"/>
      <c r="AQ40" s="14"/>
      <c r="AR40" s="15"/>
      <c r="AS40" s="15"/>
      <c r="AT40" s="15"/>
      <c r="AU40" s="73"/>
      <c r="AV40" s="58"/>
      <c r="AW40" s="19"/>
      <c r="AX40" s="19"/>
      <c r="AY40" s="19"/>
      <c r="AZ40" s="19"/>
      <c r="BA40" s="19"/>
      <c r="BB40" s="19"/>
      <c r="BC40" s="19"/>
      <c r="BD40" s="19"/>
      <c r="BE40" s="41">
        <f t="shared" ref="BE40" si="15">V40+AV40</f>
        <v>52</v>
      </c>
      <c r="BF40" s="14"/>
    </row>
    <row r="41" spans="1:58" ht="12.75" customHeight="1">
      <c r="A41" s="200"/>
      <c r="B41" s="165"/>
      <c r="C41" s="166"/>
      <c r="D41" s="14" t="s">
        <v>6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44"/>
      <c r="P41" s="17"/>
      <c r="Q41" s="17"/>
      <c r="R41" s="17"/>
      <c r="S41" s="17"/>
      <c r="T41" s="44">
        <v>4</v>
      </c>
      <c r="U41" s="95"/>
      <c r="V41" s="110">
        <v>4</v>
      </c>
      <c r="W41" s="109"/>
      <c r="X41" s="100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14"/>
      <c r="AP41" s="181"/>
      <c r="AQ41" s="15"/>
      <c r="AR41" s="15"/>
      <c r="AS41" s="15"/>
      <c r="AT41" s="15"/>
      <c r="AU41" s="73"/>
      <c r="AV41" s="58"/>
      <c r="AW41" s="19"/>
      <c r="AX41" s="19"/>
      <c r="AY41" s="19"/>
      <c r="AZ41" s="19"/>
      <c r="BA41" s="19"/>
      <c r="BB41" s="19"/>
      <c r="BC41" s="19"/>
      <c r="BD41" s="19"/>
      <c r="BE41" s="41"/>
      <c r="BF41" s="14">
        <f t="shared" si="3"/>
        <v>4</v>
      </c>
    </row>
    <row r="42" spans="1:58" ht="12.75" customHeight="1">
      <c r="A42" s="200"/>
      <c r="B42" s="165" t="s">
        <v>97</v>
      </c>
      <c r="C42" s="166" t="s">
        <v>78</v>
      </c>
      <c r="D42" s="14" t="s">
        <v>5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5"/>
      <c r="R42" s="17"/>
      <c r="S42" s="17"/>
      <c r="T42" s="17"/>
      <c r="U42" s="95"/>
      <c r="V42" s="108"/>
      <c r="W42" s="117"/>
      <c r="X42" s="99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66">
        <v>24</v>
      </c>
      <c r="AK42" s="66">
        <v>36</v>
      </c>
      <c r="AL42" s="66">
        <v>12</v>
      </c>
      <c r="AM42" s="17"/>
      <c r="AN42" s="15"/>
      <c r="AO42" s="14"/>
      <c r="AP42" s="181"/>
      <c r="AQ42" s="17"/>
      <c r="AR42" s="17"/>
      <c r="AS42" s="17"/>
      <c r="AT42" s="15"/>
      <c r="AU42" s="73"/>
      <c r="AV42" s="58">
        <f t="shared" ref="AV42" si="16">SUM(X42:AU42)</f>
        <v>72</v>
      </c>
      <c r="AW42" s="167" t="s">
        <v>65</v>
      </c>
      <c r="AX42" s="19"/>
      <c r="AY42" s="19"/>
      <c r="AZ42" s="19"/>
      <c r="BA42" s="19"/>
      <c r="BB42" s="19"/>
      <c r="BC42" s="19"/>
      <c r="BD42" s="19"/>
      <c r="BE42" s="41">
        <f t="shared" ref="BE42" si="17">V42+AV42</f>
        <v>72</v>
      </c>
      <c r="BF42" s="14"/>
    </row>
    <row r="43" spans="1:58" ht="12.75" customHeight="1">
      <c r="A43" s="200"/>
      <c r="B43" s="165"/>
      <c r="C43" s="166"/>
      <c r="D43" s="14" t="s">
        <v>6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95"/>
      <c r="V43" s="108"/>
      <c r="W43" s="109"/>
      <c r="X43" s="100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14"/>
      <c r="AP43" s="182"/>
      <c r="AQ43" s="15"/>
      <c r="AR43" s="15"/>
      <c r="AS43" s="15"/>
      <c r="AT43" s="15"/>
      <c r="AU43" s="73"/>
      <c r="AV43" s="58"/>
      <c r="AW43" s="168"/>
      <c r="AX43" s="19"/>
      <c r="AY43" s="19"/>
      <c r="AZ43" s="19"/>
      <c r="BA43" s="19"/>
      <c r="BB43" s="19"/>
      <c r="BC43" s="19"/>
      <c r="BD43" s="19"/>
      <c r="BE43" s="41"/>
      <c r="BF43" s="14"/>
    </row>
    <row r="44" spans="1:58" ht="12.75" customHeight="1">
      <c r="A44" s="200"/>
      <c r="B44" s="165" t="s">
        <v>98</v>
      </c>
      <c r="C44" s="166" t="s">
        <v>79</v>
      </c>
      <c r="D44" s="14" t="s">
        <v>5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5"/>
      <c r="R44" s="17"/>
      <c r="S44" s="17"/>
      <c r="T44" s="17"/>
      <c r="U44" s="95"/>
      <c r="V44" s="108"/>
      <c r="W44" s="117"/>
      <c r="X44" s="99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66">
        <v>24</v>
      </c>
      <c r="AM44" s="66">
        <v>36</v>
      </c>
      <c r="AN44" s="66">
        <v>36</v>
      </c>
      <c r="AO44" s="66">
        <v>36</v>
      </c>
      <c r="AP44" s="66">
        <v>12</v>
      </c>
      <c r="AQ44" s="17"/>
      <c r="AR44" s="17"/>
      <c r="AS44" s="17"/>
      <c r="AT44" s="17"/>
      <c r="AU44" s="73"/>
      <c r="AV44" s="58">
        <f t="shared" ref="AV44" si="18">SUM(X44:AU44)</f>
        <v>144</v>
      </c>
      <c r="AW44" s="169"/>
      <c r="AX44" s="19"/>
      <c r="AY44" s="19"/>
      <c r="AZ44" s="19"/>
      <c r="BA44" s="19"/>
      <c r="BB44" s="19"/>
      <c r="BC44" s="19"/>
      <c r="BD44" s="19"/>
      <c r="BE44" s="41">
        <f t="shared" ref="BE44" si="19">V44+AV44</f>
        <v>144</v>
      </c>
      <c r="BF44" s="14"/>
    </row>
    <row r="45" spans="1:58" ht="12.75" customHeight="1" thickBot="1">
      <c r="A45" s="200"/>
      <c r="B45" s="179"/>
      <c r="C45" s="172"/>
      <c r="D45" s="47" t="s">
        <v>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138"/>
      <c r="V45" s="139"/>
      <c r="W45" s="112"/>
      <c r="X45" s="140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3"/>
      <c r="AP45" s="63"/>
      <c r="AQ45" s="48"/>
      <c r="AR45" s="48"/>
      <c r="AS45" s="48"/>
      <c r="AT45" s="48"/>
      <c r="AU45" s="88"/>
      <c r="AV45" s="58"/>
      <c r="AW45" s="19"/>
      <c r="AX45" s="19"/>
      <c r="AY45" s="19"/>
      <c r="AZ45" s="19"/>
      <c r="BA45" s="19"/>
      <c r="BB45" s="19"/>
      <c r="BC45" s="19"/>
      <c r="BD45" s="19"/>
      <c r="BE45" s="41"/>
      <c r="BF45" s="14"/>
    </row>
    <row r="46" spans="1:58" ht="21" customHeight="1">
      <c r="A46" s="200"/>
      <c r="B46" s="174" t="s">
        <v>66</v>
      </c>
      <c r="C46" s="175" t="s">
        <v>83</v>
      </c>
      <c r="D46" s="50" t="s">
        <v>5</v>
      </c>
      <c r="E46" s="52">
        <v>2</v>
      </c>
      <c r="F46" s="52">
        <v>2</v>
      </c>
      <c r="G46" s="52">
        <v>2</v>
      </c>
      <c r="H46" s="52">
        <v>2</v>
      </c>
      <c r="I46" s="52">
        <v>2</v>
      </c>
      <c r="J46" s="52">
        <v>2</v>
      </c>
      <c r="K46" s="52">
        <v>2</v>
      </c>
      <c r="L46" s="52">
        <v>2</v>
      </c>
      <c r="M46" s="52">
        <v>2</v>
      </c>
      <c r="N46" s="52">
        <v>2</v>
      </c>
      <c r="O46" s="52">
        <v>2</v>
      </c>
      <c r="P46" s="52">
        <v>2</v>
      </c>
      <c r="Q46" s="57">
        <v>2</v>
      </c>
      <c r="R46" s="52">
        <v>2</v>
      </c>
      <c r="S46" s="52">
        <v>2</v>
      </c>
      <c r="T46" s="52"/>
      <c r="U46" s="94"/>
      <c r="V46" s="122">
        <f>SUM(E46:U46)</f>
        <v>30</v>
      </c>
      <c r="W46" s="116"/>
      <c r="X46" s="103">
        <v>4</v>
      </c>
      <c r="Y46" s="51">
        <v>4</v>
      </c>
      <c r="Z46" s="51">
        <v>4</v>
      </c>
      <c r="AA46" s="51">
        <v>4</v>
      </c>
      <c r="AB46" s="51">
        <v>2</v>
      </c>
      <c r="AC46" s="51">
        <v>4</v>
      </c>
      <c r="AD46" s="51">
        <v>4</v>
      </c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7"/>
      <c r="AS46" s="57"/>
      <c r="AT46" s="51"/>
      <c r="AU46" s="162" t="s">
        <v>84</v>
      </c>
      <c r="AV46" s="58">
        <f>SUM(X46:AU46)</f>
        <v>26</v>
      </c>
      <c r="AW46" s="167" t="s">
        <v>65</v>
      </c>
      <c r="AX46" s="19"/>
      <c r="AY46" s="19"/>
      <c r="AZ46" s="19"/>
      <c r="BA46" s="19"/>
      <c r="BB46" s="19"/>
      <c r="BC46" s="19"/>
      <c r="BD46" s="19"/>
      <c r="BE46" s="41">
        <f>V46+AV46</f>
        <v>56</v>
      </c>
      <c r="BF46" s="14"/>
    </row>
    <row r="47" spans="1:58" ht="18" customHeight="1">
      <c r="A47" s="200"/>
      <c r="B47" s="165"/>
      <c r="C47" s="166"/>
      <c r="D47" s="14" t="s">
        <v>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44"/>
      <c r="P47" s="17"/>
      <c r="Q47" s="45"/>
      <c r="R47" s="17"/>
      <c r="S47" s="17"/>
      <c r="T47" s="44">
        <v>2</v>
      </c>
      <c r="U47" s="95"/>
      <c r="V47" s="110">
        <v>2</v>
      </c>
      <c r="W47" s="109"/>
      <c r="X47" s="100"/>
      <c r="Y47" s="43"/>
      <c r="Z47" s="43"/>
      <c r="AA47" s="43"/>
      <c r="AB47" s="43"/>
      <c r="AC47" s="43"/>
      <c r="AD47" s="43">
        <v>4</v>
      </c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4"/>
      <c r="AP47" s="44"/>
      <c r="AQ47" s="15"/>
      <c r="AR47" s="45"/>
      <c r="AS47" s="45"/>
      <c r="AT47" s="15"/>
      <c r="AU47" s="163"/>
      <c r="AV47" s="58"/>
      <c r="AW47" s="168"/>
      <c r="AX47" s="19"/>
      <c r="AY47" s="19"/>
      <c r="AZ47" s="19"/>
      <c r="BA47" s="19"/>
      <c r="BB47" s="19"/>
      <c r="BC47" s="19"/>
      <c r="BD47" s="19"/>
      <c r="BE47" s="41"/>
      <c r="BF47" s="14">
        <f t="shared" si="3"/>
        <v>6</v>
      </c>
    </row>
    <row r="48" spans="1:58" ht="21" customHeight="1">
      <c r="A48" s="200"/>
      <c r="B48" s="165" t="s">
        <v>68</v>
      </c>
      <c r="C48" s="166" t="s">
        <v>99</v>
      </c>
      <c r="D48" s="14" t="s">
        <v>5</v>
      </c>
      <c r="E48" s="17">
        <v>2</v>
      </c>
      <c r="F48" s="17">
        <v>2</v>
      </c>
      <c r="G48" s="17">
        <v>2</v>
      </c>
      <c r="H48" s="17">
        <v>2</v>
      </c>
      <c r="I48" s="17">
        <v>2</v>
      </c>
      <c r="J48" s="17">
        <v>2</v>
      </c>
      <c r="K48" s="17">
        <v>2</v>
      </c>
      <c r="L48" s="17">
        <v>2</v>
      </c>
      <c r="M48" s="17">
        <v>2</v>
      </c>
      <c r="N48" s="17">
        <v>2</v>
      </c>
      <c r="O48" s="17">
        <v>2</v>
      </c>
      <c r="P48" s="17">
        <v>2</v>
      </c>
      <c r="Q48" s="45">
        <v>2</v>
      </c>
      <c r="R48" s="17">
        <v>2</v>
      </c>
      <c r="S48" s="17">
        <v>2</v>
      </c>
      <c r="T48" s="17"/>
      <c r="U48" s="95"/>
      <c r="V48" s="120">
        <f>SUM(E48:U48)</f>
        <v>30</v>
      </c>
      <c r="W48" s="117"/>
      <c r="X48" s="99">
        <v>4</v>
      </c>
      <c r="Y48" s="15">
        <v>4</v>
      </c>
      <c r="Z48" s="15">
        <v>4</v>
      </c>
      <c r="AA48" s="15">
        <v>6</v>
      </c>
      <c r="AB48" s="15">
        <v>4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45"/>
      <c r="AS48" s="45"/>
      <c r="AT48" s="15"/>
      <c r="AU48" s="163"/>
      <c r="AV48" s="58">
        <f>SUM(X48:AU48)</f>
        <v>22</v>
      </c>
      <c r="AW48" s="168"/>
      <c r="AX48" s="19"/>
      <c r="AY48" s="19"/>
      <c r="AZ48" s="19"/>
      <c r="BA48" s="19"/>
      <c r="BB48" s="19"/>
      <c r="BC48" s="19"/>
      <c r="BD48" s="19"/>
      <c r="BE48" s="41">
        <f>V48+AV48</f>
        <v>52</v>
      </c>
      <c r="BF48" s="14"/>
    </row>
    <row r="49" spans="1:58" ht="18" customHeight="1">
      <c r="A49" s="200"/>
      <c r="B49" s="165"/>
      <c r="C49" s="166"/>
      <c r="D49" s="14" t="s">
        <v>6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44"/>
      <c r="P49" s="17"/>
      <c r="Q49" s="45"/>
      <c r="R49" s="17"/>
      <c r="S49" s="17"/>
      <c r="T49" s="44">
        <v>2</v>
      </c>
      <c r="U49" s="95"/>
      <c r="V49" s="110">
        <v>2</v>
      </c>
      <c r="W49" s="109"/>
      <c r="X49" s="100"/>
      <c r="Y49" s="43"/>
      <c r="Z49" s="43"/>
      <c r="AA49" s="43"/>
      <c r="AB49" s="43"/>
      <c r="AC49" s="43"/>
      <c r="AD49" s="43">
        <v>2</v>
      </c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44"/>
      <c r="AQ49" s="15"/>
      <c r="AR49" s="45"/>
      <c r="AS49" s="45"/>
      <c r="AT49" s="15"/>
      <c r="AU49" s="163"/>
      <c r="AV49" s="58"/>
      <c r="AW49" s="169"/>
      <c r="AX49" s="19"/>
      <c r="AY49" s="19"/>
      <c r="AZ49" s="19"/>
      <c r="BA49" s="19"/>
      <c r="BB49" s="19"/>
      <c r="BC49" s="19"/>
      <c r="BD49" s="19"/>
      <c r="BE49" s="41"/>
      <c r="BF49" s="14">
        <f t="shared" si="3"/>
        <v>4</v>
      </c>
    </row>
    <row r="50" spans="1:58" ht="12.75" customHeight="1">
      <c r="A50" s="200"/>
      <c r="B50" s="165" t="s">
        <v>80</v>
      </c>
      <c r="C50" s="166" t="s">
        <v>78</v>
      </c>
      <c r="D50" s="14" t="s">
        <v>5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5"/>
      <c r="R50" s="17"/>
      <c r="S50" s="17"/>
      <c r="T50" s="17"/>
      <c r="U50" s="95"/>
      <c r="V50" s="108"/>
      <c r="W50" s="117"/>
      <c r="X50" s="99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7"/>
      <c r="AM50" s="17"/>
      <c r="AN50" s="15"/>
      <c r="AO50" s="15"/>
      <c r="AP50" s="66">
        <v>12</v>
      </c>
      <c r="AQ50" s="66">
        <v>36</v>
      </c>
      <c r="AR50" s="67">
        <v>24</v>
      </c>
      <c r="AS50" s="45"/>
      <c r="AT50" s="15"/>
      <c r="AU50" s="163"/>
      <c r="AV50" s="58">
        <f>SUM(X50:AU50)</f>
        <v>72</v>
      </c>
      <c r="AW50" s="167" t="s">
        <v>65</v>
      </c>
      <c r="AX50" s="19"/>
      <c r="AY50" s="19"/>
      <c r="AZ50" s="19"/>
      <c r="BA50" s="19"/>
      <c r="BB50" s="19"/>
      <c r="BC50" s="19"/>
      <c r="BD50" s="19"/>
      <c r="BE50" s="41">
        <f>V50+AV50</f>
        <v>72</v>
      </c>
      <c r="BF50" s="14"/>
    </row>
    <row r="51" spans="1:58" ht="12.75" customHeight="1">
      <c r="A51" s="200"/>
      <c r="B51" s="165"/>
      <c r="C51" s="166"/>
      <c r="D51" s="14" t="s">
        <v>6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95"/>
      <c r="V51" s="108"/>
      <c r="W51" s="109"/>
      <c r="X51" s="100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4"/>
      <c r="AP51" s="44"/>
      <c r="AQ51" s="15"/>
      <c r="AR51" s="45"/>
      <c r="AS51" s="45"/>
      <c r="AT51" s="15"/>
      <c r="AU51" s="164"/>
      <c r="AV51" s="58"/>
      <c r="AW51" s="168"/>
      <c r="AX51" s="19"/>
      <c r="AY51" s="19"/>
      <c r="AZ51" s="19"/>
      <c r="BA51" s="19"/>
      <c r="BB51" s="19"/>
      <c r="BC51" s="19"/>
      <c r="BD51" s="19"/>
      <c r="BE51" s="41"/>
      <c r="BF51" s="14"/>
    </row>
    <row r="52" spans="1:58" ht="12.75" customHeight="1">
      <c r="A52" s="200"/>
      <c r="B52" s="165" t="s">
        <v>81</v>
      </c>
      <c r="C52" s="166" t="s">
        <v>79</v>
      </c>
      <c r="D52" s="14" t="s">
        <v>5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5"/>
      <c r="R52" s="17"/>
      <c r="S52" s="17"/>
      <c r="T52" s="17"/>
      <c r="U52" s="95"/>
      <c r="V52" s="108"/>
      <c r="W52" s="117"/>
      <c r="X52" s="99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7"/>
      <c r="AO52" s="17"/>
      <c r="AP52" s="17"/>
      <c r="AQ52" s="17"/>
      <c r="AR52" s="67">
        <v>12</v>
      </c>
      <c r="AS52" s="67">
        <v>36</v>
      </c>
      <c r="AT52" s="66">
        <v>36</v>
      </c>
      <c r="AU52" s="75">
        <v>24</v>
      </c>
      <c r="AV52" s="58">
        <f>SUM(X52:AU52)</f>
        <v>108</v>
      </c>
      <c r="AW52" s="169"/>
      <c r="AX52" s="19"/>
      <c r="AY52" s="19"/>
      <c r="AZ52" s="19"/>
      <c r="BA52" s="19"/>
      <c r="BB52" s="19"/>
      <c r="BC52" s="19"/>
      <c r="BD52" s="19"/>
      <c r="BE52" s="41">
        <f>V52+AV52</f>
        <v>108</v>
      </c>
      <c r="BF52" s="14"/>
    </row>
    <row r="53" spans="1:58" ht="12.75" customHeight="1" thickBot="1">
      <c r="A53" s="200"/>
      <c r="B53" s="170"/>
      <c r="C53" s="171"/>
      <c r="D53" s="54" t="s">
        <v>6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96"/>
      <c r="V53" s="118"/>
      <c r="W53" s="119"/>
      <c r="X53" s="104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1"/>
      <c r="AP53" s="61"/>
      <c r="AQ53" s="55"/>
      <c r="AR53" s="55"/>
      <c r="AS53" s="55"/>
      <c r="AT53" s="55"/>
      <c r="AU53" s="74"/>
      <c r="AV53" s="58"/>
      <c r="AW53" s="19"/>
      <c r="AX53" s="19"/>
      <c r="AY53" s="19"/>
      <c r="AZ53" s="19"/>
      <c r="BA53" s="19"/>
      <c r="BB53" s="19"/>
      <c r="BC53" s="19"/>
      <c r="BD53" s="19"/>
      <c r="BE53" s="41"/>
      <c r="BF53" s="14"/>
    </row>
    <row r="54" spans="1:58">
      <c r="A54" s="200"/>
      <c r="B54" s="69" t="s">
        <v>85</v>
      </c>
      <c r="C54" s="70"/>
      <c r="D54" s="71"/>
      <c r="E54" s="49">
        <f t="shared" ref="E54:S54" si="20">E8+E10+E12+E14+E16+E18+E20+E22+E24+E36+E40+E46+E48</f>
        <v>38</v>
      </c>
      <c r="F54" s="49">
        <f t="shared" si="20"/>
        <v>38</v>
      </c>
      <c r="G54" s="49">
        <f t="shared" si="20"/>
        <v>32</v>
      </c>
      <c r="H54" s="49">
        <f t="shared" si="20"/>
        <v>38</v>
      </c>
      <c r="I54" s="49">
        <f t="shared" si="20"/>
        <v>36</v>
      </c>
      <c r="J54" s="49">
        <f t="shared" si="20"/>
        <v>38</v>
      </c>
      <c r="K54" s="49">
        <f t="shared" si="20"/>
        <v>32</v>
      </c>
      <c r="L54" s="49">
        <f t="shared" si="20"/>
        <v>38</v>
      </c>
      <c r="M54" s="49">
        <f t="shared" si="20"/>
        <v>36</v>
      </c>
      <c r="N54" s="49">
        <f t="shared" si="20"/>
        <v>38</v>
      </c>
      <c r="O54" s="49">
        <f t="shared" si="20"/>
        <v>34</v>
      </c>
      <c r="P54" s="49">
        <f t="shared" si="20"/>
        <v>38</v>
      </c>
      <c r="Q54" s="49">
        <f t="shared" si="20"/>
        <v>34</v>
      </c>
      <c r="R54" s="49">
        <f t="shared" si="20"/>
        <v>36</v>
      </c>
      <c r="S54" s="49">
        <f t="shared" si="20"/>
        <v>34</v>
      </c>
      <c r="T54" s="49">
        <f>T36+T20+T16</f>
        <v>8</v>
      </c>
      <c r="U54" s="132"/>
      <c r="V54" s="123">
        <f>V8+V10+V12+V16+V18+V20+V22+V24+V36+V40+V46+V48</f>
        <v>548</v>
      </c>
      <c r="W54" s="124"/>
      <c r="X54" s="144">
        <f>X8+X10+X14+X20+X22+X30+X32+X46+X48</f>
        <v>36</v>
      </c>
      <c r="Y54" s="144">
        <f t="shared" ref="Y54:AC54" si="21">Y8+Y10+Y14+Y20+Y22+Y30+Y32+Y46+Y48</f>
        <v>36</v>
      </c>
      <c r="Z54" s="144">
        <f t="shared" si="21"/>
        <v>36</v>
      </c>
      <c r="AA54" s="144">
        <f t="shared" si="21"/>
        <v>36</v>
      </c>
      <c r="AB54" s="144">
        <f t="shared" si="21"/>
        <v>36</v>
      </c>
      <c r="AC54" s="144">
        <f t="shared" si="21"/>
        <v>36</v>
      </c>
      <c r="AD54" s="144">
        <f>AD8+AD10+AD20+AD30+AD32+AD46</f>
        <v>20</v>
      </c>
      <c r="AE54" s="105">
        <f t="shared" ref="AE54:AQ54" si="22">SUM(AE8:AE53)</f>
        <v>30</v>
      </c>
      <c r="AF54" s="105">
        <f t="shared" si="22"/>
        <v>36</v>
      </c>
      <c r="AG54" s="105">
        <f t="shared" si="22"/>
        <v>36</v>
      </c>
      <c r="AH54" s="105">
        <f t="shared" si="22"/>
        <v>36</v>
      </c>
      <c r="AI54" s="105">
        <f t="shared" si="22"/>
        <v>36</v>
      </c>
      <c r="AJ54" s="105">
        <f t="shared" si="22"/>
        <v>30</v>
      </c>
      <c r="AK54" s="105">
        <f t="shared" si="22"/>
        <v>36</v>
      </c>
      <c r="AL54" s="105">
        <f t="shared" si="22"/>
        <v>36</v>
      </c>
      <c r="AM54" s="105">
        <f t="shared" si="22"/>
        <v>36</v>
      </c>
      <c r="AN54" s="105">
        <f t="shared" si="22"/>
        <v>36</v>
      </c>
      <c r="AO54" s="105">
        <f t="shared" si="22"/>
        <v>36</v>
      </c>
      <c r="AP54" s="105">
        <f t="shared" si="22"/>
        <v>24</v>
      </c>
      <c r="AQ54" s="105">
        <f t="shared" si="22"/>
        <v>36</v>
      </c>
      <c r="AR54" s="72">
        <v>36</v>
      </c>
      <c r="AS54" s="72">
        <v>36</v>
      </c>
      <c r="AT54" s="72">
        <v>36</v>
      </c>
      <c r="AU54" s="72">
        <v>24</v>
      </c>
      <c r="AV54" s="18">
        <f>SUM(Z54:AQ54)</f>
        <v>608</v>
      </c>
      <c r="AW54" s="19"/>
      <c r="AX54" s="19"/>
      <c r="AY54" s="19"/>
      <c r="AZ54" s="19"/>
      <c r="BA54" s="19"/>
      <c r="BB54" s="19"/>
      <c r="BC54" s="19"/>
      <c r="BD54" s="19"/>
      <c r="BE54" s="41">
        <f>V54+AV54</f>
        <v>1156</v>
      </c>
      <c r="BF54" s="14">
        <f t="shared" si="3"/>
        <v>28</v>
      </c>
    </row>
    <row r="55" spans="1:58" ht="13.5" thickBot="1">
      <c r="A55" s="200"/>
      <c r="B55" s="76" t="s">
        <v>86</v>
      </c>
      <c r="C55" s="77"/>
      <c r="D55" s="78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>
        <f>T49+T47+T41+T37+T25+T23+T21+T19+T17+T16+T15+T13-T16</f>
        <v>28</v>
      </c>
      <c r="U55" s="91"/>
      <c r="V55" s="123">
        <f>V9+V11+V13+V17+V19+V21+V23+V25+V37+V41+V47+V49</f>
        <v>28</v>
      </c>
      <c r="W55" s="109"/>
      <c r="X55" s="100"/>
      <c r="Y55" s="43"/>
      <c r="Z55" s="43"/>
      <c r="AA55" s="43"/>
      <c r="AB55" s="43"/>
      <c r="AC55" s="43"/>
      <c r="AD55" s="43">
        <f>AD15+AD23+AD31+AD33+AD47+AD49</f>
        <v>16</v>
      </c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17"/>
      <c r="AR55" s="17"/>
      <c r="AS55" s="17"/>
      <c r="AT55" s="17"/>
      <c r="AU55" s="17"/>
      <c r="AV55" s="18"/>
      <c r="AW55" s="19"/>
      <c r="AX55" s="19"/>
      <c r="AY55" s="19"/>
      <c r="AZ55" s="19"/>
      <c r="BA55" s="19"/>
      <c r="BB55" s="19"/>
      <c r="BC55" s="19"/>
      <c r="BD55" s="19"/>
      <c r="BE55" s="13"/>
      <c r="BF55" s="24"/>
    </row>
    <row r="56" spans="1:58" ht="13.5" thickBot="1">
      <c r="A56" s="201"/>
      <c r="B56" s="21"/>
      <c r="C56" s="22"/>
      <c r="D56" s="23"/>
      <c r="E56" s="20"/>
      <c r="F56" s="20"/>
      <c r="G56" s="20"/>
      <c r="H56" s="20"/>
      <c r="I56" s="20"/>
      <c r="J56" s="20"/>
      <c r="K56" s="20"/>
      <c r="L56" s="20"/>
      <c r="M56" s="20"/>
      <c r="N56" s="25"/>
      <c r="O56" s="20"/>
      <c r="P56" s="68"/>
      <c r="Q56" s="68"/>
      <c r="R56" s="20"/>
      <c r="S56" s="20"/>
      <c r="T56" s="17"/>
      <c r="U56" s="135">
        <v>36</v>
      </c>
      <c r="V56" s="125">
        <f>V54+V55</f>
        <v>576</v>
      </c>
      <c r="W56" s="119"/>
      <c r="X56" s="98"/>
      <c r="Y56" s="15"/>
      <c r="Z56" s="136"/>
      <c r="AA56" s="20"/>
      <c r="AB56" s="20"/>
      <c r="AC56" s="20"/>
      <c r="AD56" s="25"/>
      <c r="AE56" s="148" t="s">
        <v>107</v>
      </c>
      <c r="AF56" s="25"/>
      <c r="AG56" s="25"/>
      <c r="AH56" s="25"/>
      <c r="AI56" s="25"/>
      <c r="AJ56" s="137">
        <v>6</v>
      </c>
      <c r="AK56" s="25"/>
      <c r="AL56" s="25"/>
      <c r="AM56" s="25"/>
      <c r="AN56" s="20"/>
      <c r="AO56" s="25"/>
      <c r="AP56" s="137">
        <v>12</v>
      </c>
      <c r="AQ56" s="17"/>
      <c r="AR56" s="25"/>
      <c r="AS56" s="20"/>
      <c r="AT56" s="15"/>
      <c r="AU56" s="145">
        <v>12</v>
      </c>
      <c r="AV56" s="16"/>
      <c r="AW56" s="19"/>
      <c r="AX56" s="19"/>
      <c r="AY56" s="19"/>
      <c r="AZ56" s="19"/>
      <c r="BA56" s="19"/>
      <c r="BB56" s="19"/>
      <c r="BC56" s="19"/>
      <c r="BD56" s="19"/>
      <c r="BE56" s="13"/>
      <c r="BF56" s="26"/>
    </row>
    <row r="57" spans="1:58">
      <c r="AQ57" s="65"/>
    </row>
    <row r="58" spans="1:58">
      <c r="A58" s="7"/>
      <c r="B58" s="8"/>
      <c r="C58" s="9"/>
      <c r="D58" s="7"/>
      <c r="E58" s="27"/>
      <c r="F58" s="7"/>
      <c r="G58" s="7"/>
      <c r="H58" s="7"/>
      <c r="I58" s="7"/>
      <c r="J58" s="7"/>
      <c r="K58" s="7"/>
      <c r="L58" s="7"/>
      <c r="M58" s="28"/>
      <c r="N58" s="7"/>
      <c r="O58" s="183" t="s">
        <v>15</v>
      </c>
      <c r="P58" s="183"/>
      <c r="Q58" s="183"/>
      <c r="R58" s="183"/>
      <c r="S58" s="7"/>
      <c r="T58" s="29"/>
      <c r="U58" s="7"/>
      <c r="V58" s="183" t="s">
        <v>16</v>
      </c>
      <c r="W58" s="183"/>
      <c r="X58" s="183"/>
      <c r="Y58" s="183"/>
      <c r="Z58" s="7"/>
      <c r="AA58" s="30"/>
      <c r="AB58" s="7"/>
      <c r="AC58" s="31" t="s">
        <v>17</v>
      </c>
      <c r="AD58" s="8"/>
      <c r="AE58" s="8"/>
      <c r="AF58" s="8"/>
      <c r="AG58" s="7"/>
      <c r="AH58" s="36"/>
      <c r="AI58" s="37"/>
      <c r="AJ58" s="38"/>
      <c r="AK58" s="32" t="s">
        <v>20</v>
      </c>
      <c r="AL58" s="7"/>
      <c r="AM58" s="8" t="s">
        <v>18</v>
      </c>
      <c r="AN58" s="8"/>
      <c r="AO58" s="8"/>
      <c r="AP58" s="8"/>
      <c r="AQ58" s="8"/>
      <c r="AR58" s="8"/>
      <c r="AS58" s="7"/>
      <c r="AT58" s="7"/>
      <c r="AU58" s="39"/>
      <c r="AV58" s="7"/>
      <c r="BF58" s="12"/>
    </row>
  </sheetData>
  <mergeCells count="69">
    <mergeCell ref="A8:A56"/>
    <mergeCell ref="B8:B9"/>
    <mergeCell ref="C8:C9"/>
    <mergeCell ref="B10:B11"/>
    <mergeCell ref="C10:C11"/>
    <mergeCell ref="B12:B13"/>
    <mergeCell ref="C12:C13"/>
    <mergeCell ref="B14:B15"/>
    <mergeCell ref="C14:C15"/>
    <mergeCell ref="B38:B39"/>
    <mergeCell ref="B36:B37"/>
    <mergeCell ref="C36:C37"/>
    <mergeCell ref="C38:C39"/>
    <mergeCell ref="B30:B31"/>
    <mergeCell ref="B16:B17"/>
    <mergeCell ref="A1:BF1"/>
    <mergeCell ref="A2:BF2"/>
    <mergeCell ref="A3:A7"/>
    <mergeCell ref="B3:B7"/>
    <mergeCell ref="C3:C7"/>
    <mergeCell ref="D3:D7"/>
    <mergeCell ref="BA3:BD3"/>
    <mergeCell ref="BE3:BE7"/>
    <mergeCell ref="BF3:BF7"/>
    <mergeCell ref="E4:BD4"/>
    <mergeCell ref="E6:BD6"/>
    <mergeCell ref="AW3:AY3"/>
    <mergeCell ref="O58:R58"/>
    <mergeCell ref="V58:Y58"/>
    <mergeCell ref="B34:B35"/>
    <mergeCell ref="C34:C35"/>
    <mergeCell ref="B46:B47"/>
    <mergeCell ref="C46:C47"/>
    <mergeCell ref="B42:B43"/>
    <mergeCell ref="C42:C43"/>
    <mergeCell ref="B44:B45"/>
    <mergeCell ref="C44:C45"/>
    <mergeCell ref="B40:B41"/>
    <mergeCell ref="C40:C41"/>
    <mergeCell ref="C52:C53"/>
    <mergeCell ref="C16:C17"/>
    <mergeCell ref="AW42:AW44"/>
    <mergeCell ref="B20:B21"/>
    <mergeCell ref="C20:C21"/>
    <mergeCell ref="B22:B23"/>
    <mergeCell ref="C22:C23"/>
    <mergeCell ref="B18:B19"/>
    <mergeCell ref="C18:C19"/>
    <mergeCell ref="C30:C31"/>
    <mergeCell ref="B32:B33"/>
    <mergeCell ref="C32:C33"/>
    <mergeCell ref="B24:B25"/>
    <mergeCell ref="C24:C25"/>
    <mergeCell ref="AW20:AW25"/>
    <mergeCell ref="AP34:AP43"/>
    <mergeCell ref="AJ20:AJ26"/>
    <mergeCell ref="AU46:AU51"/>
    <mergeCell ref="B26:B27"/>
    <mergeCell ref="C26:C27"/>
    <mergeCell ref="AW26:AW28"/>
    <mergeCell ref="B28:B29"/>
    <mergeCell ref="C28:C29"/>
    <mergeCell ref="B48:B49"/>
    <mergeCell ref="C48:C49"/>
    <mergeCell ref="AW46:AW49"/>
    <mergeCell ref="B50:B51"/>
    <mergeCell ref="C50:C51"/>
    <mergeCell ref="AW50:AW52"/>
    <mergeCell ref="B52:B53"/>
  </mergeCells>
  <pageMargins left="0.31496062992125984" right="0.31496062992125984" top="0.13" bottom="0.15" header="0.11" footer="0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 ТОР</vt:lpstr>
      <vt:lpstr>3ОДЛ</vt:lpstr>
      <vt:lpstr>3МЕХ</vt:lpstr>
      <vt:lpstr>3СВ</vt:lpstr>
      <vt:lpstr>3-Э</vt:lpstr>
      <vt:lpstr>3 ИС</vt:lpstr>
      <vt:lpstr>'3 ТОР'!Область_печати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2020-10-27T17:26:28Z</dcterms:modified>
</cp:coreProperties>
</file>